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4" activeTab="2"/>
  </bookViews>
  <sheets>
    <sheet name="Feuil4" sheetId="1" r:id="rId1"/>
    <sheet name="F5E" sheetId="2" r:id="rId2"/>
    <sheet name="Feuil2" sheetId="3" r:id="rId3"/>
    <sheet name="Inscription " sheetId="4" r:id="rId4"/>
  </sheets>
  <definedNames>
    <definedName name="_xlnm._FilterDatabase" localSheetId="2" hidden="1">'Feuil2'!$B$2:$I$15</definedName>
    <definedName name="_xlnm._FilterDatabase" localSheetId="3" hidden="1">'Inscription '!$B$1:$F$15</definedName>
    <definedName name="_xlnm.Print_Area" localSheetId="1">'F5E'!$AX$1:$BF$25</definedName>
  </definedNames>
  <calcPr fullCalcOnLoad="1"/>
</workbook>
</file>

<file path=xl/sharedStrings.xml><?xml version="1.0" encoding="utf-8"?>
<sst xmlns="http://schemas.openxmlformats.org/spreadsheetml/2006/main" count="323" uniqueCount="127">
  <si>
    <t>FEDERATION DE FRANCE DE MODELISME NAVAL</t>
  </si>
  <si>
    <t>COMPTE RENDU DE CONCOURS</t>
  </si>
  <si>
    <t xml:space="preserve">INTER REGION </t>
  </si>
  <si>
    <r>
      <rPr>
        <sz val="10"/>
        <rFont val="Arial"/>
        <family val="2"/>
      </rPr>
      <t xml:space="preserve">DATE DU CONCOURS </t>
    </r>
    <r>
      <rPr>
        <b/>
        <sz val="10"/>
        <rFont val="Arial"/>
        <family val="2"/>
      </rPr>
      <t xml:space="preserve"> </t>
    </r>
  </si>
  <si>
    <t xml:space="preserve">LIEU </t>
  </si>
  <si>
    <t xml:space="preserve">CLUB ORGANISATEUR </t>
  </si>
  <si>
    <t xml:space="preserve">Juge principal </t>
  </si>
  <si>
    <t>JUGE PRINCIPAL</t>
  </si>
  <si>
    <t>Fréq 1</t>
  </si>
  <si>
    <t>Fréquence 2</t>
  </si>
  <si>
    <t>Fréquence 3</t>
  </si>
  <si>
    <t>Fréquence 4</t>
  </si>
  <si>
    <t>N° voile</t>
  </si>
  <si>
    <t>N° licence</t>
  </si>
  <si>
    <t>Nom</t>
  </si>
  <si>
    <t>Prénom</t>
  </si>
  <si>
    <t>N° club</t>
  </si>
  <si>
    <t>J/S/F</t>
  </si>
  <si>
    <t>Points</t>
  </si>
  <si>
    <t>Résultat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</si>
  <si>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</si>
  <si>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</si>
  <si>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</si>
  <si>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</si>
  <si>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</si>
  <si>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</si>
  <si>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</si>
  <si>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</si>
  <si>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</si>
  <si>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</si>
  <si>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</si>
  <si>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</si>
  <si>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</si>
  <si>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</si>
  <si>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</si>
  <si>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</si>
  <si>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</si>
  <si>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</si>
  <si>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</si>
  <si>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</si>
  <si>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</si>
  <si>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</si>
  <si>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</si>
  <si>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</si>
  <si>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</si>
  <si>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</si>
  <si>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</si>
  <si>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</si>
  <si>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</si>
  <si>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</si>
  <si>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somme</t>
  </si>
  <si>
    <t>max</t>
  </si>
  <si>
    <t>2ème GV</t>
  </si>
  <si>
    <t>3ème GV</t>
  </si>
  <si>
    <t>4ème GV</t>
  </si>
  <si>
    <t>5éme GV</t>
  </si>
  <si>
    <t>CLASSE</t>
  </si>
  <si>
    <t>N° Voile</t>
  </si>
  <si>
    <t>N° LICENCE</t>
  </si>
  <si>
    <t>NOM</t>
  </si>
  <si>
    <t>PRENOM</t>
  </si>
  <si>
    <t>POINTS</t>
  </si>
  <si>
    <t>NB. TOTAL DE CONCURRENTS :</t>
  </si>
  <si>
    <t xml:space="preserve">Juniors : </t>
  </si>
  <si>
    <t xml:space="preserve">Féminines : </t>
  </si>
  <si>
    <t>NB. DE CONCURRENTS ETRANGERS :</t>
  </si>
  <si>
    <t>RESPECT DES REGLES DE SECURITE :       OUI   /   NON</t>
  </si>
  <si>
    <t>CONDITIONS METEOROLOGIQUES :</t>
  </si>
  <si>
    <r>
      <rPr>
        <sz val="8"/>
        <rFont val="Arial"/>
        <family val="2"/>
      </rPr>
      <t xml:space="preserve">Bonnes    Moyennes    Mauvaises    Tempêtes 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>Autres</t>
    </r>
  </si>
  <si>
    <t xml:space="preserve">OBSERVATIONS :  </t>
  </si>
  <si>
    <t>signature du juge</t>
  </si>
  <si>
    <t>signature du Pt du Club</t>
  </si>
  <si>
    <t>Cadre réservé au commentaires éventuels du Juge ou Président du club organisateur</t>
  </si>
  <si>
    <t>Noms et fontions des autres juges ayant officiés à ce concours :</t>
  </si>
  <si>
    <t>Cadre réservé à la Fédération</t>
  </si>
  <si>
    <t>Date de réception :</t>
  </si>
  <si>
    <t>Anomalies :</t>
  </si>
  <si>
    <t>Transmis à :</t>
  </si>
  <si>
    <t>F5 - E</t>
  </si>
  <si>
    <t>F5E</t>
  </si>
  <si>
    <t xml:space="preserve"> </t>
  </si>
  <si>
    <t>classement des DNF et DNS</t>
  </si>
  <si>
    <t>IMPORTANT</t>
  </si>
  <si>
    <t>RAPPEL</t>
  </si>
  <si>
    <t>DNF-----&gt; nb de points correspondant au nombre d'inscrits (par ex : si 10 inscrits, 10 points et  si 15 incrits, 15 points)</t>
  </si>
  <si>
    <t>DNS-----&gt; nb de points correspondant au nombre d'inscrits + 1 (par ex : si 10 inscrits, 11points et  si 15 incrits, 16 points)</t>
  </si>
  <si>
    <t>la regle d'application des points pour les DNS et DNF n'est pas automatique, il sera necessaire de modifier MANUELLEMENT le nombre de points attribués aux coureurs dans cette situation</t>
  </si>
  <si>
    <t>afin de reperer facilement les concurrents etant :</t>
  </si>
  <si>
    <t>la cellule devient jaune afin de reperer le coureur sur lequel il faudra changer les points MANUELLEMENT</t>
  </si>
  <si>
    <t>la cellule devient orange afin de reperer le coureur sur lequel il faudra changer les points MANUELLEMENT</t>
  </si>
  <si>
    <t xml:space="preserve">pour information, les valeurs 66 et 99 ne sont qu'indicatives, il s'agit juste d'un parametrage permettant le changement de couleur de la cellule, </t>
  </si>
  <si>
    <t>si le temps de parcours d'une manche depasse les 66 ou 99 minutes, il suffit d'enregistrer des valeurs LARGEMENT superieur, toujours dans le but de reperer facilement les concurrents DNS ou DNF</t>
  </si>
  <si>
    <t>DNF : la valeur 66 sera a saisir</t>
  </si>
  <si>
    <t>DNS : la valeur 99 sera a saisir</t>
  </si>
  <si>
    <t>Saisie des resultats par manche</t>
  </si>
  <si>
    <t>S</t>
  </si>
  <si>
    <t>F</t>
  </si>
  <si>
    <t>NOMBRE TOTAL DE MANCHES : 18</t>
  </si>
  <si>
    <t>Senior : 14</t>
  </si>
  <si>
    <t xml:space="preserve">GREGOIRE </t>
  </si>
  <si>
    <t>Sylvain</t>
  </si>
  <si>
    <t>TOURELLE</t>
  </si>
  <si>
    <t>Eric</t>
  </si>
  <si>
    <t>LIMPALAER</t>
  </si>
  <si>
    <t xml:space="preserve">Jean François </t>
  </si>
  <si>
    <t>MALBERTI</t>
  </si>
  <si>
    <t>Jean</t>
  </si>
  <si>
    <t>PLIEU-SEVIN</t>
  </si>
  <si>
    <t>Patrick</t>
  </si>
  <si>
    <t>LECOINTE</t>
  </si>
  <si>
    <t xml:space="preserve">Charles </t>
  </si>
  <si>
    <t>CUSSET</t>
  </si>
  <si>
    <t>Stéphane</t>
  </si>
  <si>
    <t>ROUSSEAU</t>
  </si>
  <si>
    <t xml:space="preserve">Dominique </t>
  </si>
  <si>
    <t>LANOS</t>
  </si>
  <si>
    <t>Dominique</t>
  </si>
  <si>
    <t>PUISSANT</t>
  </si>
  <si>
    <t>Jean-Philippe</t>
  </si>
  <si>
    <t>Jean Christophe</t>
  </si>
  <si>
    <t xml:space="preserve">Rousseau </t>
  </si>
  <si>
    <t xml:space="preserve">Pierre-Adrien </t>
  </si>
  <si>
    <t xml:space="preserve">NUM VOILE </t>
  </si>
  <si>
    <t>BAILLOU</t>
  </si>
  <si>
    <t>Jean-Louis</t>
  </si>
  <si>
    <t>MARTIN NEUVILLE</t>
  </si>
  <si>
    <t/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</si>
</sst>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0.00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double"/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right" vertical="center" indent="1"/>
    </xf>
    <xf numFmtId="49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 indent="1"/>
    </xf>
    <xf numFmtId="0" fontId="0" fillId="0" borderId="11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9" fillId="0" borderId="11" xfId="0" applyFont="1" applyFill="1" applyBorder="1" applyAlignment="1">
      <alignment horizont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11" fillId="0" borderId="11" xfId="0" applyNumberFormat="1" applyFont="1" applyBorder="1" applyAlignment="1" applyProtection="1">
      <alignment horizontal="left" vertical="center"/>
      <protection locked="0"/>
    </xf>
    <xf numFmtId="0" fontId="11" fillId="0" borderId="10" xfId="0" applyNumberFormat="1" applyFont="1" applyBorder="1" applyAlignment="1" applyProtection="1">
      <alignment horizontal="left" vertical="center"/>
      <protection locked="0"/>
    </xf>
    <xf numFmtId="0" fontId="11" fillId="0" borderId="14" xfId="0" applyNumberFormat="1" applyFont="1" applyBorder="1" applyAlignment="1" applyProtection="1">
      <alignment horizontal="left" vertical="center"/>
      <protection locked="0"/>
    </xf>
    <xf numFmtId="0" fontId="11" fillId="0" borderId="10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left" vertical="center"/>
    </xf>
    <xf numFmtId="0" fontId="8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0" fontId="52" fillId="0" borderId="22" xfId="55" applyFont="1" applyBorder="1" applyAlignment="1">
      <alignment vertical="center"/>
      <protection/>
    </xf>
    <xf numFmtId="0" fontId="10" fillId="0" borderId="22" xfId="55" applyFont="1" applyBorder="1" applyAlignment="1">
      <alignment vertical="center"/>
      <protection/>
    </xf>
    <xf numFmtId="0" fontId="0" fillId="0" borderId="22" xfId="55" applyFont="1" applyBorder="1" applyAlignment="1">
      <alignment vertical="center"/>
      <protection/>
    </xf>
    <xf numFmtId="0" fontId="0" fillId="0" borderId="23" xfId="55" applyFont="1" applyBorder="1" applyAlignment="1">
      <alignment vertical="center"/>
      <protection/>
    </xf>
    <xf numFmtId="0" fontId="0" fillId="0" borderId="22" xfId="55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0" fillId="0" borderId="22" xfId="0" applyFont="1" applyFill="1" applyBorder="1" applyAlignment="1">
      <alignment vertical="center"/>
    </xf>
    <xf numFmtId="0" fontId="0" fillId="0" borderId="23" xfId="55" applyBorder="1" applyAlignment="1">
      <alignment vertical="center"/>
      <protection/>
    </xf>
    <xf numFmtId="0" fontId="11" fillId="33" borderId="14" xfId="0" applyNumberFormat="1" applyFont="1" applyFill="1" applyBorder="1" applyAlignment="1" applyProtection="1">
      <alignment horizontal="left" vertical="center"/>
      <protection locked="0"/>
    </xf>
    <xf numFmtId="0" fontId="15" fillId="0" borderId="12" xfId="0" applyNumberFormat="1" applyFont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Font="1" applyBorder="1" applyAlignment="1">
      <alignment vertical="top"/>
    </xf>
    <xf numFmtId="0" fontId="11" fillId="0" borderId="11" xfId="0" applyNumberFormat="1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1" fillId="0" borderId="18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right" vertical="center"/>
    </xf>
    <xf numFmtId="0" fontId="11" fillId="0" borderId="14" xfId="0" applyNumberFormat="1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6" xfId="0" applyFont="1" applyBorder="1" applyAlignment="1">
      <alignment horizontal="left" vertical="center"/>
    </xf>
    <xf numFmtId="0" fontId="11" fillId="0" borderId="11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ableStyleLight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8"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142875</xdr:rowOff>
    </xdr:from>
    <xdr:to>
      <xdr:col>9</xdr:col>
      <xdr:colOff>9525</xdr:colOff>
      <xdr:row>5</xdr:row>
      <xdr:rowOff>95250</xdr:rowOff>
    </xdr:to>
    <xdr:pic>
      <xdr:nvPicPr>
        <xdr:cNvPr id="1" name="Image 4" descr="New_20logo_20FFMN_2020171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42875"/>
          <a:ext cx="1533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95250</xdr:colOff>
      <xdr:row>1</xdr:row>
      <xdr:rowOff>180975</xdr:rowOff>
    </xdr:from>
    <xdr:to>
      <xdr:col>51</xdr:col>
      <xdr:colOff>533400</xdr:colOff>
      <xdr:row>6</xdr:row>
      <xdr:rowOff>161925</xdr:rowOff>
    </xdr:to>
    <xdr:pic>
      <xdr:nvPicPr>
        <xdr:cNvPr id="2" name="Image 5" descr="New_20logo_20FFMN_2020171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40525" y="409575"/>
          <a:ext cx="1543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0</xdr:colOff>
      <xdr:row>67</xdr:row>
      <xdr:rowOff>0</xdr:rowOff>
    </xdr:from>
    <xdr:to>
      <xdr:col>52</xdr:col>
      <xdr:colOff>314325</xdr:colOff>
      <xdr:row>73</xdr:row>
      <xdr:rowOff>142875</xdr:rowOff>
    </xdr:to>
    <xdr:pic>
      <xdr:nvPicPr>
        <xdr:cNvPr id="3" name="Image 6" descr="New_20logo_20FFMN_2020171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97725" y="15459075"/>
          <a:ext cx="153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13"/>
  <sheetViews>
    <sheetView zoomScalePageLayoutView="0" workbookViewId="0" topLeftCell="A1">
      <selection activeCell="E1" sqref="E1:G16384"/>
    </sheetView>
  </sheetViews>
  <sheetFormatPr defaultColWidth="11.421875" defaultRowHeight="12.75"/>
  <cols>
    <col min="5" max="5" width="8.28125" style="0" bestFit="1" customWidth="1"/>
    <col min="6" max="6" width="6.00390625" style="0" bestFit="1" customWidth="1"/>
    <col min="7" max="7" width="7.421875" style="0" bestFit="1" customWidth="1"/>
    <col min="8" max="8" width="9.421875" style="0" bestFit="1" customWidth="1"/>
    <col min="9" max="17" width="4.00390625" style="0" bestFit="1" customWidth="1"/>
    <col min="18" max="24" width="5.140625" style="0" bestFit="1" customWidth="1"/>
  </cols>
  <sheetData>
    <row r="1" spans="1:24" ht="15">
      <c r="A1" s="17" t="s">
        <v>12</v>
      </c>
      <c r="B1" s="16" t="s">
        <v>13</v>
      </c>
      <c r="C1" s="18" t="s">
        <v>14</v>
      </c>
      <c r="D1" s="18" t="s">
        <v>15</v>
      </c>
      <c r="E1" s="18" t="s">
        <v>16</v>
      </c>
      <c r="F1" s="16" t="s">
        <v>17</v>
      </c>
      <c r="G1" s="18" t="s">
        <v>18</v>
      </c>
      <c r="H1" s="18" t="s">
        <v>19</v>
      </c>
      <c r="I1" s="18" t="s">
        <v>20</v>
      </c>
      <c r="J1" s="18" t="s">
        <v>21</v>
      </c>
      <c r="K1" s="18" t="s">
        <v>22</v>
      </c>
      <c r="L1" s="18" t="s">
        <v>23</v>
      </c>
      <c r="M1" s="18" t="s">
        <v>24</v>
      </c>
      <c r="N1" s="18" t="s">
        <v>25</v>
      </c>
      <c r="O1" s="18" t="s">
        <v>26</v>
      </c>
      <c r="P1" s="18" t="s">
        <v>27</v>
      </c>
      <c r="Q1" s="18" t="s">
        <v>28</v>
      </c>
      <c r="R1" s="18" t="s">
        <v>29</v>
      </c>
      <c r="S1" s="18" t="s">
        <v>30</v>
      </c>
      <c r="T1" s="18" t="s">
        <v>31</v>
      </c>
      <c r="U1" s="18" t="s">
        <v>32</v>
      </c>
      <c r="V1" s="18" t="s">
        <v>33</v>
      </c>
      <c r="W1" s="18" t="s">
        <v>34</v>
      </c>
      <c r="X1" s="18" t="s">
        <v>35</v>
      </c>
    </row>
    <row r="2" spans="1:24" ht="14.25">
      <c r="A2" s="29">
        <v>2</v>
      </c>
      <c r="B2" s="30">
        <v>6770024</v>
      </c>
      <c r="C2" s="31" t="s">
        <v>99</v>
      </c>
      <c r="D2" s="31" t="s">
        <v>100</v>
      </c>
      <c r="E2" s="31">
        <v>260</v>
      </c>
      <c r="F2" s="90" t="s">
        <v>95</v>
      </c>
      <c r="G2" s="26">
        <v>44</v>
      </c>
      <c r="H2" s="27">
        <v>5</v>
      </c>
      <c r="I2" s="27">
        <v>5</v>
      </c>
      <c r="J2" s="27">
        <v>8</v>
      </c>
      <c r="K2" s="27">
        <v>6</v>
      </c>
      <c r="L2" s="27">
        <v>4</v>
      </c>
      <c r="M2" s="27">
        <v>1</v>
      </c>
      <c r="N2" s="27">
        <v>5</v>
      </c>
      <c r="O2" s="27">
        <v>5</v>
      </c>
      <c r="P2" s="27">
        <v>3</v>
      </c>
      <c r="Q2" s="27">
        <v>4</v>
      </c>
      <c r="R2" s="27">
        <v>1</v>
      </c>
      <c r="S2" s="27">
        <v>1</v>
      </c>
      <c r="T2" s="27">
        <v>10</v>
      </c>
      <c r="U2" s="27">
        <v>3</v>
      </c>
      <c r="V2" s="27">
        <v>9</v>
      </c>
      <c r="W2" s="27">
        <v>1</v>
      </c>
      <c r="X2" s="27">
        <v>5</v>
      </c>
    </row>
    <row r="3" spans="1:24" ht="14.25">
      <c r="A3" s="29">
        <v>4</v>
      </c>
      <c r="B3" s="30">
        <v>6770015</v>
      </c>
      <c r="C3" s="31" t="s">
        <v>125</v>
      </c>
      <c r="D3" s="31" t="s">
        <v>119</v>
      </c>
      <c r="E3" s="31">
        <v>14</v>
      </c>
      <c r="F3" s="90" t="s">
        <v>95</v>
      </c>
      <c r="G3" s="26">
        <v>40</v>
      </c>
      <c r="H3" s="27">
        <v>4</v>
      </c>
      <c r="I3" s="27">
        <v>3</v>
      </c>
      <c r="J3" s="27">
        <v>2</v>
      </c>
      <c r="K3" s="27">
        <v>2</v>
      </c>
      <c r="L3" s="27">
        <v>7</v>
      </c>
      <c r="M3" s="27">
        <v>4</v>
      </c>
      <c r="N3" s="101">
        <v>3</v>
      </c>
      <c r="O3" s="27">
        <v>4</v>
      </c>
      <c r="P3" s="27">
        <v>2</v>
      </c>
      <c r="Q3" s="27">
        <v>8</v>
      </c>
      <c r="R3" s="27">
        <v>2</v>
      </c>
      <c r="S3" s="27">
        <v>6</v>
      </c>
      <c r="T3" s="27">
        <v>2</v>
      </c>
      <c r="U3" s="27">
        <v>2</v>
      </c>
      <c r="V3" s="27">
        <v>6</v>
      </c>
      <c r="W3" s="27">
        <v>9</v>
      </c>
      <c r="X3" s="27">
        <v>2</v>
      </c>
    </row>
    <row r="4" spans="1:24" ht="14.25">
      <c r="A4" s="29">
        <v>17</v>
      </c>
      <c r="B4" s="30">
        <v>8096166</v>
      </c>
      <c r="C4" s="31" t="s">
        <v>123</v>
      </c>
      <c r="D4" s="31" t="s">
        <v>124</v>
      </c>
      <c r="E4" s="31">
        <v>468</v>
      </c>
      <c r="F4" s="90" t="s">
        <v>95</v>
      </c>
      <c r="G4" s="26">
        <v>36</v>
      </c>
      <c r="H4" s="27">
        <v>3</v>
      </c>
      <c r="I4" s="27">
        <v>2</v>
      </c>
      <c r="J4" s="27">
        <v>1</v>
      </c>
      <c r="K4" s="27">
        <v>4</v>
      </c>
      <c r="L4" s="27">
        <v>3</v>
      </c>
      <c r="M4" s="27">
        <v>9</v>
      </c>
      <c r="N4" s="27">
        <v>1</v>
      </c>
      <c r="O4" s="27">
        <v>1</v>
      </c>
      <c r="P4" s="27">
        <v>4</v>
      </c>
      <c r="Q4" s="27">
        <v>3</v>
      </c>
      <c r="R4" s="27">
        <v>11</v>
      </c>
      <c r="S4" s="27">
        <v>2</v>
      </c>
      <c r="T4" s="27">
        <v>3</v>
      </c>
      <c r="U4" s="27">
        <v>1</v>
      </c>
      <c r="V4" s="27">
        <v>5</v>
      </c>
      <c r="W4" s="27">
        <v>6</v>
      </c>
      <c r="X4" s="27">
        <v>7</v>
      </c>
    </row>
    <row r="5" spans="1:24" ht="14.25">
      <c r="A5" s="29">
        <v>32</v>
      </c>
      <c r="B5" s="30">
        <v>6770062</v>
      </c>
      <c r="C5" s="31" t="s">
        <v>103</v>
      </c>
      <c r="D5" s="31" t="s">
        <v>104</v>
      </c>
      <c r="E5" s="31">
        <v>468</v>
      </c>
      <c r="F5" s="90" t="s">
        <v>95</v>
      </c>
      <c r="G5" s="26">
        <v>34</v>
      </c>
      <c r="H5" s="27">
        <v>2</v>
      </c>
      <c r="I5" s="27">
        <v>6</v>
      </c>
      <c r="J5" s="27">
        <v>4</v>
      </c>
      <c r="K5" s="27">
        <v>3</v>
      </c>
      <c r="L5" s="27">
        <v>2</v>
      </c>
      <c r="M5" s="27">
        <v>2</v>
      </c>
      <c r="N5" s="27">
        <v>8</v>
      </c>
      <c r="O5" s="27">
        <v>3</v>
      </c>
      <c r="P5" s="27">
        <v>6</v>
      </c>
      <c r="Q5" s="100">
        <v>1</v>
      </c>
      <c r="R5" s="100">
        <v>4</v>
      </c>
      <c r="S5" s="100">
        <v>3</v>
      </c>
      <c r="T5" s="100">
        <v>1</v>
      </c>
      <c r="U5" s="100">
        <v>4</v>
      </c>
      <c r="V5" s="100">
        <v>1</v>
      </c>
      <c r="W5" s="27">
        <v>3</v>
      </c>
      <c r="X5" s="27">
        <v>3</v>
      </c>
    </row>
    <row r="6" spans="1:24" ht="14.25">
      <c r="A6" s="29">
        <v>61</v>
      </c>
      <c r="B6" s="30">
        <v>6770027</v>
      </c>
      <c r="C6" s="31" t="s">
        <v>107</v>
      </c>
      <c r="D6" s="31" t="s">
        <v>108</v>
      </c>
      <c r="E6" s="31">
        <v>260</v>
      </c>
      <c r="F6" s="90" t="s">
        <v>95</v>
      </c>
      <c r="G6" s="26">
        <v>32</v>
      </c>
      <c r="H6" s="27">
        <v>1</v>
      </c>
      <c r="I6" s="27">
        <v>1</v>
      </c>
      <c r="J6" s="27">
        <v>3</v>
      </c>
      <c r="K6" s="27">
        <v>1</v>
      </c>
      <c r="L6" s="27">
        <v>1</v>
      </c>
      <c r="M6" s="27">
        <v>3</v>
      </c>
      <c r="N6" s="27">
        <v>2</v>
      </c>
      <c r="O6" s="27">
        <v>9</v>
      </c>
      <c r="P6" s="27">
        <v>1</v>
      </c>
      <c r="Q6" s="100">
        <v>2</v>
      </c>
      <c r="R6" s="100">
        <v>6</v>
      </c>
      <c r="S6" s="100">
        <v>4</v>
      </c>
      <c r="T6" s="100">
        <v>6</v>
      </c>
      <c r="U6" s="100">
        <v>7</v>
      </c>
      <c r="V6" s="100">
        <v>2</v>
      </c>
      <c r="W6" s="27">
        <v>5</v>
      </c>
      <c r="X6" s="27">
        <v>1</v>
      </c>
    </row>
    <row r="7" spans="1:24" ht="14.25">
      <c r="A7" s="29">
        <v>74</v>
      </c>
      <c r="B7" s="30">
        <v>6770063</v>
      </c>
      <c r="C7" s="31" t="s">
        <v>109</v>
      </c>
      <c r="D7" s="31" t="s">
        <v>110</v>
      </c>
      <c r="E7" s="31">
        <v>468</v>
      </c>
      <c r="F7" s="90" t="s">
        <v>95</v>
      </c>
      <c r="G7" s="26">
        <v>83</v>
      </c>
      <c r="H7" s="27">
        <v>6</v>
      </c>
      <c r="I7" s="27">
        <v>9</v>
      </c>
      <c r="J7" s="27">
        <v>9</v>
      </c>
      <c r="K7" s="27">
        <v>9</v>
      </c>
      <c r="L7" s="27">
        <v>5</v>
      </c>
      <c r="M7" s="27">
        <v>10</v>
      </c>
      <c r="N7" s="27">
        <v>11</v>
      </c>
      <c r="O7" s="27">
        <v>8</v>
      </c>
      <c r="P7" s="27">
        <v>11</v>
      </c>
      <c r="Q7" s="100">
        <v>7</v>
      </c>
      <c r="R7" s="100">
        <v>5</v>
      </c>
      <c r="S7" s="100">
        <v>5</v>
      </c>
      <c r="T7" s="100">
        <v>5</v>
      </c>
      <c r="U7" s="100">
        <v>6</v>
      </c>
      <c r="V7" s="100">
        <v>3</v>
      </c>
      <c r="W7" s="27">
        <v>2</v>
      </c>
      <c r="X7" s="27">
        <v>11</v>
      </c>
    </row>
    <row r="8" spans="1:24" ht="14.25">
      <c r="A8" s="29">
        <v>88</v>
      </c>
      <c r="B8" s="30">
        <v>6770060</v>
      </c>
      <c r="C8" s="31" t="s">
        <v>111</v>
      </c>
      <c r="D8" s="31" t="s">
        <v>112</v>
      </c>
      <c r="E8" s="31">
        <v>468</v>
      </c>
      <c r="F8" s="90" t="s">
        <v>95</v>
      </c>
      <c r="G8" s="26">
        <v>95</v>
      </c>
      <c r="H8" s="27">
        <v>9</v>
      </c>
      <c r="I8" s="27">
        <v>11</v>
      </c>
      <c r="J8" s="27">
        <v>7</v>
      </c>
      <c r="K8" s="27">
        <v>8</v>
      </c>
      <c r="L8" s="27">
        <v>6</v>
      </c>
      <c r="M8" s="27">
        <v>6</v>
      </c>
      <c r="N8" s="27">
        <v>7</v>
      </c>
      <c r="O8" s="27">
        <v>6</v>
      </c>
      <c r="P8" s="27">
        <v>9</v>
      </c>
      <c r="Q8" s="100">
        <v>9</v>
      </c>
      <c r="R8" s="100">
        <v>8</v>
      </c>
      <c r="S8" s="100">
        <v>7</v>
      </c>
      <c r="T8" s="100">
        <v>8</v>
      </c>
      <c r="U8" s="100">
        <v>11</v>
      </c>
      <c r="V8" s="100">
        <v>10</v>
      </c>
      <c r="W8" s="27">
        <v>4</v>
      </c>
      <c r="X8" s="27">
        <v>10</v>
      </c>
    </row>
    <row r="9" spans="1:24" ht="14.25">
      <c r="A9" s="29">
        <v>94</v>
      </c>
      <c r="B9" s="30">
        <v>10929746</v>
      </c>
      <c r="C9" s="31" t="s">
        <v>120</v>
      </c>
      <c r="D9" s="31" t="s">
        <v>121</v>
      </c>
      <c r="E9" s="31">
        <v>344</v>
      </c>
      <c r="F9" s="90" t="s">
        <v>95</v>
      </c>
      <c r="G9" s="26">
        <v>85</v>
      </c>
      <c r="H9" s="27">
        <v>8</v>
      </c>
      <c r="I9" s="27">
        <v>8</v>
      </c>
      <c r="J9" s="27">
        <v>6</v>
      </c>
      <c r="K9" s="27">
        <v>10</v>
      </c>
      <c r="L9" s="27">
        <v>9</v>
      </c>
      <c r="M9" s="27">
        <v>7</v>
      </c>
      <c r="N9" s="27">
        <v>4</v>
      </c>
      <c r="O9" s="27">
        <v>10</v>
      </c>
      <c r="P9" s="27">
        <v>5</v>
      </c>
      <c r="Q9" s="100">
        <v>10</v>
      </c>
      <c r="R9" s="100">
        <v>3</v>
      </c>
      <c r="S9" s="100">
        <v>9</v>
      </c>
      <c r="T9" s="100">
        <v>7</v>
      </c>
      <c r="U9" s="100">
        <v>8</v>
      </c>
      <c r="V9" s="100">
        <v>7</v>
      </c>
      <c r="W9" s="27">
        <v>8</v>
      </c>
      <c r="X9" s="27">
        <v>4</v>
      </c>
    </row>
    <row r="10" spans="1:24" ht="14.25">
      <c r="A10" s="29">
        <v>125</v>
      </c>
      <c r="B10" s="30">
        <v>14568991</v>
      </c>
      <c r="C10" s="31" t="s">
        <v>101</v>
      </c>
      <c r="D10" s="31" t="s">
        <v>102</v>
      </c>
      <c r="E10" s="31">
        <v>260</v>
      </c>
      <c r="F10" s="95" t="s">
        <v>95</v>
      </c>
      <c r="G10" s="26">
        <v>169</v>
      </c>
      <c r="H10" s="27">
        <v>12</v>
      </c>
      <c r="I10" s="27">
        <v>13</v>
      </c>
      <c r="J10" s="27">
        <v>13</v>
      </c>
      <c r="K10" s="27">
        <v>13</v>
      </c>
      <c r="L10" s="27">
        <v>13</v>
      </c>
      <c r="M10" s="27">
        <v>13</v>
      </c>
      <c r="N10" s="27">
        <v>13</v>
      </c>
      <c r="O10" s="27">
        <v>13</v>
      </c>
      <c r="P10" s="27">
        <v>13</v>
      </c>
      <c r="Q10" s="27">
        <v>13</v>
      </c>
      <c r="R10" s="27">
        <v>13</v>
      </c>
      <c r="S10" s="27">
        <v>13</v>
      </c>
      <c r="T10" s="27">
        <v>13</v>
      </c>
      <c r="U10" s="27">
        <v>13</v>
      </c>
      <c r="V10" s="27">
        <v>13</v>
      </c>
      <c r="W10" s="27">
        <v>13</v>
      </c>
      <c r="X10" s="27">
        <v>13</v>
      </c>
    </row>
    <row r="11" spans="1:24" ht="14.25">
      <c r="A11" s="29">
        <v>557</v>
      </c>
      <c r="B11" s="30">
        <v>6770119</v>
      </c>
      <c r="C11" s="31" t="s">
        <v>113</v>
      </c>
      <c r="D11" s="31" t="s">
        <v>114</v>
      </c>
      <c r="E11" s="31">
        <v>344</v>
      </c>
      <c r="F11" s="90" t="s">
        <v>95</v>
      </c>
      <c r="G11" s="26">
        <v>102</v>
      </c>
      <c r="H11" s="27">
        <v>10</v>
      </c>
      <c r="I11" s="27">
        <v>7</v>
      </c>
      <c r="J11" s="27">
        <v>11</v>
      </c>
      <c r="K11" s="27">
        <v>11</v>
      </c>
      <c r="L11" s="27">
        <v>10</v>
      </c>
      <c r="M11" s="27">
        <v>12</v>
      </c>
      <c r="N11" s="27">
        <v>6</v>
      </c>
      <c r="O11" s="27">
        <v>7</v>
      </c>
      <c r="P11" s="27">
        <v>8</v>
      </c>
      <c r="Q11" s="27">
        <v>11</v>
      </c>
      <c r="R11" s="27">
        <v>7</v>
      </c>
      <c r="S11" s="27">
        <v>10</v>
      </c>
      <c r="T11" s="27">
        <v>4</v>
      </c>
      <c r="U11" s="27">
        <v>5</v>
      </c>
      <c r="V11" s="27">
        <v>8</v>
      </c>
      <c r="W11" s="27">
        <v>11</v>
      </c>
      <c r="X11" s="27">
        <v>8</v>
      </c>
    </row>
    <row r="12" spans="1:24" ht="14.25">
      <c r="A12" s="29">
        <v>587</v>
      </c>
      <c r="B12" s="30">
        <v>6770009</v>
      </c>
      <c r="C12" s="31" t="s">
        <v>115</v>
      </c>
      <c r="D12" s="31" t="s">
        <v>116</v>
      </c>
      <c r="E12" s="31">
        <v>14</v>
      </c>
      <c r="F12" s="90" t="s">
        <v>95</v>
      </c>
      <c r="G12" s="26">
        <v>83</v>
      </c>
      <c r="H12" s="27">
        <v>6</v>
      </c>
      <c r="I12" s="27">
        <v>4</v>
      </c>
      <c r="J12" s="27">
        <v>5</v>
      </c>
      <c r="K12" s="27">
        <v>5</v>
      </c>
      <c r="L12" s="27">
        <v>8</v>
      </c>
      <c r="M12" s="27">
        <v>5</v>
      </c>
      <c r="N12" s="27">
        <v>10</v>
      </c>
      <c r="O12" s="27">
        <v>2</v>
      </c>
      <c r="P12" s="27">
        <v>7</v>
      </c>
      <c r="Q12" s="27">
        <v>5</v>
      </c>
      <c r="R12" s="27">
        <v>10</v>
      </c>
      <c r="S12" s="27">
        <v>11</v>
      </c>
      <c r="T12" s="27">
        <v>11</v>
      </c>
      <c r="U12" s="27">
        <v>9</v>
      </c>
      <c r="V12" s="27">
        <v>4</v>
      </c>
      <c r="W12" s="27">
        <v>10</v>
      </c>
      <c r="X12" s="27">
        <v>9</v>
      </c>
    </row>
    <row r="13" spans="1:24" ht="14.25">
      <c r="A13" s="29">
        <v>972</v>
      </c>
      <c r="B13" s="30"/>
      <c r="C13" s="31" t="s">
        <v>117</v>
      </c>
      <c r="D13" s="31" t="s">
        <v>118</v>
      </c>
      <c r="E13" s="31">
        <v>260</v>
      </c>
      <c r="F13" s="90" t="s">
        <v>95</v>
      </c>
      <c r="G13" s="26">
        <v>109</v>
      </c>
      <c r="H13" s="27">
        <v>11</v>
      </c>
      <c r="I13" s="27">
        <v>10</v>
      </c>
      <c r="J13" s="27">
        <v>10</v>
      </c>
      <c r="K13" s="27">
        <v>7</v>
      </c>
      <c r="L13" s="27">
        <v>11</v>
      </c>
      <c r="M13" s="27">
        <v>8</v>
      </c>
      <c r="N13" s="27">
        <v>9</v>
      </c>
      <c r="O13" s="27">
        <v>11</v>
      </c>
      <c r="P13" s="27">
        <v>10</v>
      </c>
      <c r="Q13" s="27">
        <v>6</v>
      </c>
      <c r="R13" s="27">
        <v>9</v>
      </c>
      <c r="S13" s="27">
        <v>8</v>
      </c>
      <c r="T13" s="27">
        <v>9</v>
      </c>
      <c r="U13" s="27">
        <v>10</v>
      </c>
      <c r="V13" s="27">
        <v>11</v>
      </c>
      <c r="W13" s="27">
        <v>7</v>
      </c>
      <c r="X13" s="27">
        <v>6</v>
      </c>
    </row>
  </sheetData>
  <sheetProtection/>
  <conditionalFormatting sqref="I2:X13">
    <cfRule type="containsText" priority="1" dxfId="3" operator="containsText" stopIfTrue="1" text="DNS">
      <formula>NOT(ISERROR(SEARCH("DNS",I2)))</formula>
    </cfRule>
    <cfRule type="containsText" priority="2" dxfId="2" operator="containsText" stopIfTrue="1" text="DNF">
      <formula>NOT(ISERROR(SEARCH("DNF",I2)))</formula>
    </cfRule>
    <cfRule type="cellIs" priority="3" dxfId="1" operator="equal" stopIfTrue="1">
      <formula>99</formula>
    </cfRule>
    <cfRule type="cellIs" priority="4" dxfId="0" operator="equal" stopIfTrue="1">
      <formula>66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F106"/>
  <sheetViews>
    <sheetView zoomScale="80" zoomScaleNormal="80" zoomScalePageLayoutView="0" workbookViewId="0" topLeftCell="A3">
      <selection activeCell="E9" sqref="E9:L22"/>
    </sheetView>
  </sheetViews>
  <sheetFormatPr defaultColWidth="11.421875" defaultRowHeight="12.75"/>
  <cols>
    <col min="1" max="1" width="8.57421875" style="1" customWidth="1"/>
    <col min="2" max="4" width="0" style="0" hidden="1" customWidth="1"/>
    <col min="5" max="5" width="9.00390625" style="2" customWidth="1"/>
    <col min="6" max="6" width="11.421875" style="3" customWidth="1"/>
    <col min="7" max="7" width="14.7109375" style="0" customWidth="1"/>
    <col min="8" max="8" width="15.8515625" style="0" customWidth="1"/>
    <col min="9" max="9" width="8.421875" style="4" customWidth="1"/>
    <col min="10" max="10" width="6.57421875" style="3" customWidth="1"/>
    <col min="11" max="11" width="8.00390625" style="0" customWidth="1"/>
    <col min="12" max="12" width="10.140625" style="0" customWidth="1"/>
    <col min="13" max="19" width="4.28125" style="5" customWidth="1"/>
    <col min="20" max="20" width="4.00390625" style="5" customWidth="1"/>
    <col min="21" max="21" width="4.140625" style="5" customWidth="1"/>
    <col min="22" max="26" width="5.57421875" style="5" customWidth="1"/>
    <col min="27" max="27" width="4.7109375" style="5" customWidth="1"/>
    <col min="28" max="42" width="5.57421875" style="5" customWidth="1"/>
    <col min="43" max="43" width="5.28125" style="0" customWidth="1"/>
    <col min="44" max="44" width="5.57421875" style="0" customWidth="1"/>
    <col min="45" max="46" width="5.421875" style="0" customWidth="1"/>
    <col min="47" max="48" width="5.00390625" style="0" customWidth="1"/>
    <col min="50" max="51" width="8.28125" style="0" customWidth="1"/>
    <col min="52" max="52" width="10.00390625" style="0" customWidth="1"/>
    <col min="53" max="53" width="29.00390625" style="0" customWidth="1"/>
    <col min="54" max="54" width="17.421875" style="0" customWidth="1"/>
    <col min="55" max="55" width="5.7109375" style="0" customWidth="1"/>
    <col min="56" max="56" width="7.28125" style="0" customWidth="1"/>
    <col min="57" max="57" width="8.28125" style="0" customWidth="1"/>
    <col min="58" max="58" width="8.140625" style="0" customWidth="1"/>
  </cols>
  <sheetData>
    <row r="1" spans="50:58" ht="18">
      <c r="AX1" s="5"/>
      <c r="AY1" s="5"/>
      <c r="AZ1" s="5"/>
      <c r="BA1" s="114" t="s">
        <v>0</v>
      </c>
      <c r="BB1" s="114"/>
      <c r="BC1" s="114"/>
      <c r="BD1" s="114"/>
      <c r="BE1" s="114"/>
      <c r="BF1" s="114"/>
    </row>
    <row r="2" spans="12:58" ht="15.75">
      <c r="L2" s="102" t="s">
        <v>83</v>
      </c>
      <c r="M2" s="102"/>
      <c r="N2" s="102" t="s">
        <v>84</v>
      </c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X2" s="5"/>
      <c r="AY2" s="5"/>
      <c r="AZ2" s="5"/>
      <c r="BA2" s="115" t="s">
        <v>1</v>
      </c>
      <c r="BB2" s="115"/>
      <c r="BC2" s="115"/>
      <c r="BD2" s="115"/>
      <c r="BE2" s="115"/>
      <c r="BF2" s="115"/>
    </row>
    <row r="3" spans="12:58" ht="26.25" customHeight="1">
      <c r="L3" s="85"/>
      <c r="M3" s="86"/>
      <c r="N3" s="102" t="s">
        <v>85</v>
      </c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X3" s="6"/>
      <c r="AY3" s="6"/>
      <c r="AZ3" s="6"/>
      <c r="BA3" s="6"/>
      <c r="BB3" s="6"/>
      <c r="BC3" s="6"/>
      <c r="BD3" s="6"/>
      <c r="BE3" s="6"/>
      <c r="BF3" s="6"/>
    </row>
    <row r="4" spans="7:58" ht="26.25">
      <c r="G4" s="7"/>
      <c r="M4" s="8"/>
      <c r="N4" s="8"/>
      <c r="O4" s="8"/>
      <c r="P4" s="8"/>
      <c r="AB4" s="80"/>
      <c r="AC4" s="84"/>
      <c r="AD4" s="84"/>
      <c r="AE4" s="84"/>
      <c r="AF4" s="80"/>
      <c r="AG4" s="80"/>
      <c r="AH4" s="80"/>
      <c r="AI4" s="80"/>
      <c r="AJ4" s="80"/>
      <c r="AK4" s="83"/>
      <c r="AL4" s="83"/>
      <c r="AX4" s="6"/>
      <c r="AY4" s="6"/>
      <c r="AZ4" s="6"/>
      <c r="BA4" s="9" t="s">
        <v>2</v>
      </c>
      <c r="BB4" s="116" t="s">
        <v>80</v>
      </c>
      <c r="BC4" s="116"/>
      <c r="BD4" s="116"/>
      <c r="BE4" s="116"/>
      <c r="BF4" s="116"/>
    </row>
    <row r="5" spans="28:58" ht="12.75"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X5" s="6"/>
      <c r="AY5" s="6"/>
      <c r="AZ5" s="6"/>
      <c r="BA5" s="9" t="s">
        <v>3</v>
      </c>
      <c r="BB5" s="10" t="s">
        <v>80</v>
      </c>
      <c r="BC5" s="11" t="s">
        <v>4</v>
      </c>
      <c r="BD5" s="117" t="s">
        <v>80</v>
      </c>
      <c r="BE5" s="117"/>
      <c r="BF5" s="117"/>
    </row>
    <row r="6" spans="28:58" ht="15" customHeight="1"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X6" s="6"/>
      <c r="AY6" s="6"/>
      <c r="AZ6" s="6"/>
      <c r="BA6" s="12" t="s">
        <v>5</v>
      </c>
      <c r="BB6" s="117" t="s">
        <v>80</v>
      </c>
      <c r="BC6" s="117"/>
      <c r="BD6" s="117"/>
      <c r="BE6" s="117"/>
      <c r="BF6" s="117"/>
    </row>
    <row r="7" spans="6:58" ht="23.25">
      <c r="F7" s="119" t="s">
        <v>6</v>
      </c>
      <c r="G7" s="119"/>
      <c r="H7" s="120" t="s">
        <v>80</v>
      </c>
      <c r="I7" s="120"/>
      <c r="L7" s="121" t="s">
        <v>78</v>
      </c>
      <c r="M7" s="121"/>
      <c r="N7" s="121"/>
      <c r="O7" s="121"/>
      <c r="P7" s="121"/>
      <c r="AX7" s="6"/>
      <c r="AY7" s="6"/>
      <c r="AZ7" s="6"/>
      <c r="BA7" s="13" t="s">
        <v>7</v>
      </c>
      <c r="BB7" s="122" t="s">
        <v>80</v>
      </c>
      <c r="BC7" s="122"/>
      <c r="BD7" s="122"/>
      <c r="BE7" s="122"/>
      <c r="BF7" s="122"/>
    </row>
    <row r="8" spans="50:58" ht="16.5" customHeight="1">
      <c r="AX8" s="6"/>
      <c r="AY8" s="6"/>
      <c r="AZ8" s="6"/>
      <c r="BA8" s="14"/>
      <c r="BB8" s="15"/>
      <c r="BC8" s="15"/>
      <c r="BD8" s="15"/>
      <c r="BE8" s="15"/>
      <c r="BF8" s="15"/>
    </row>
    <row r="9" spans="1:58" s="20" customFormat="1" ht="21.75" customHeight="1">
      <c r="A9" s="16" t="s">
        <v>8</v>
      </c>
      <c r="B9" s="16" t="s">
        <v>9</v>
      </c>
      <c r="C9" s="16" t="s">
        <v>10</v>
      </c>
      <c r="D9" s="16" t="s">
        <v>11</v>
      </c>
      <c r="E9" s="17" t="s">
        <v>12</v>
      </c>
      <c r="F9" s="16" t="s">
        <v>13</v>
      </c>
      <c r="G9" s="18" t="s">
        <v>14</v>
      </c>
      <c r="H9" s="18" t="s">
        <v>15</v>
      </c>
      <c r="I9" s="18" t="s">
        <v>16</v>
      </c>
      <c r="J9" s="16" t="s">
        <v>17</v>
      </c>
      <c r="K9" s="18" t="s">
        <v>18</v>
      </c>
      <c r="L9" s="18" t="s">
        <v>19</v>
      </c>
      <c r="M9" s="18" t="s">
        <v>20</v>
      </c>
      <c r="N9" s="18" t="s">
        <v>21</v>
      </c>
      <c r="O9" s="18" t="s">
        <v>22</v>
      </c>
      <c r="P9" s="18" t="s">
        <v>23</v>
      </c>
      <c r="Q9" s="18" t="s">
        <v>24</v>
      </c>
      <c r="R9" s="18" t="s">
        <v>25</v>
      </c>
      <c r="S9" s="18" t="s">
        <v>26</v>
      </c>
      <c r="T9" s="18" t="s">
        <v>27</v>
      </c>
      <c r="U9" s="18" t="s">
        <v>28</v>
      </c>
      <c r="V9" s="18" t="s">
        <v>29</v>
      </c>
      <c r="W9" s="18" t="s">
        <v>30</v>
      </c>
      <c r="X9" s="18" t="s">
        <v>31</v>
      </c>
      <c r="Y9" s="18" t="s">
        <v>32</v>
      </c>
      <c r="Z9" s="18" t="s">
        <v>33</v>
      </c>
      <c r="AA9" s="18" t="s">
        <v>34</v>
      </c>
      <c r="AB9" s="18" t="s">
        <v>35</v>
      </c>
      <c r="AC9" s="18" t="s">
        <v>36</v>
      </c>
      <c r="AD9" s="18" t="s">
        <v>37</v>
      </c>
      <c r="AE9" s="18" t="s">
        <v>38</v>
      </c>
      <c r="AF9" s="18" t="s">
        <v>39</v>
      </c>
      <c r="AG9" s="18" t="s">
        <v>40</v>
      </c>
      <c r="AH9" s="18" t="s">
        <v>41</v>
      </c>
      <c r="AI9" s="18" t="s">
        <v>42</v>
      </c>
      <c r="AJ9" s="18" t="s">
        <v>43</v>
      </c>
      <c r="AK9" s="18" t="s">
        <v>44</v>
      </c>
      <c r="AL9" s="18" t="s">
        <v>45</v>
      </c>
      <c r="AM9" s="18" t="s">
        <v>46</v>
      </c>
      <c r="AN9" s="18" t="s">
        <v>47</v>
      </c>
      <c r="AO9" s="18" t="s">
        <v>48</v>
      </c>
      <c r="AP9" s="18" t="s">
        <v>49</v>
      </c>
      <c r="AQ9" s="19" t="s">
        <v>50</v>
      </c>
      <c r="AR9" s="19" t="s">
        <v>51</v>
      </c>
      <c r="AS9" s="19" t="s">
        <v>52</v>
      </c>
      <c r="AT9" s="19" t="s">
        <v>53</v>
      </c>
      <c r="AU9" s="19" t="s">
        <v>54</v>
      </c>
      <c r="AV9" s="19" t="s">
        <v>55</v>
      </c>
      <c r="AX9" s="21" t="s">
        <v>56</v>
      </c>
      <c r="AY9" s="21" t="s">
        <v>57</v>
      </c>
      <c r="AZ9" s="21" t="s">
        <v>58</v>
      </c>
      <c r="BA9" s="22" t="s">
        <v>59</v>
      </c>
      <c r="BB9" s="22" t="s">
        <v>60</v>
      </c>
      <c r="BC9" s="22" t="s">
        <v>17</v>
      </c>
      <c r="BD9" s="22" t="s">
        <v>16</v>
      </c>
      <c r="BE9" s="22" t="s">
        <v>61</v>
      </c>
      <c r="BF9" s="22" t="s">
        <v>19</v>
      </c>
    </row>
    <row r="10" spans="1:58" s="6" customFormat="1" ht="21.75" customHeight="1">
      <c r="A10" s="87"/>
      <c r="B10" s="88"/>
      <c r="C10" s="88"/>
      <c r="D10" s="88"/>
      <c r="E10" s="29">
        <v>2</v>
      </c>
      <c r="F10" s="30">
        <v>6770024</v>
      </c>
      <c r="G10" s="31" t="s">
        <v>99</v>
      </c>
      <c r="H10" s="31" t="s">
        <v>100</v>
      </c>
      <c r="I10" s="31">
        <v>260</v>
      </c>
      <c r="J10" s="90" t="s">
        <v>95</v>
      </c>
      <c r="K10" s="26">
        <f aca="true" t="shared" si="0" ref="K10:K20">IF(COUNT(M10:AP10)&lt;=4,SUM(M10:AP10),IF(AND(COUNT(M10:AP10)&gt;=5,COUNT(M10:AP10)&lt;=10),SUM(M10:AP10)-LARGE(M10:AP10,1),IF(AND(COUNT(M10:AP10)&gt;=11,COUNT(M10:AP10)&lt;=15),SUM(M10:AP10)-LARGE(M10:AP10,1)-LARGE(M10:AP10,2),IF(AND(COUNT(M10:AP10)&gt;=16,COUNT(M10:AP10)&lt;=20),SUM(M10:AP10)-LARGE(M10:AP10,1)-LARGE(M10:AP10,2)-LARGE(M10:AP10,3),IF(AND(COUNT(M10:AP10)&gt;=21,COUNT(M10:AP10)&lt;=25),SUM(M10:AP10)-LARGE(M10:AP10,1)-LARGE(M10:AP10,2)-LARGE(M10:AP10,3)-LARGE(M10:AP10,4),IF(AND(COUNT(M10:AP10)&gt;=26,COUNT(M10:AP10)&lt;=30),SUM(M10:AP10)-LARGE(M10:AP10,1)-LARGE(M10:AP10,2)-LARGE(M10:AP10,3)-LARGE(M10:AP10,4)-LARGE(M10:AP10,5),0))))))</f>
        <v>44</v>
      </c>
      <c r="L10" s="27">
        <f aca="true" t="shared" si="1" ref="L10:L20">IF(K10=0,"",RANK(K10,$K$10:$K$21,1))</f>
        <v>5</v>
      </c>
      <c r="M10" s="27">
        <v>5</v>
      </c>
      <c r="N10" s="27">
        <v>8</v>
      </c>
      <c r="O10" s="27">
        <v>6</v>
      </c>
      <c r="P10" s="27">
        <v>4</v>
      </c>
      <c r="Q10" s="27">
        <v>1</v>
      </c>
      <c r="R10" s="27">
        <v>5</v>
      </c>
      <c r="S10" s="27">
        <v>5</v>
      </c>
      <c r="T10" s="27">
        <v>3</v>
      </c>
      <c r="U10" s="27">
        <v>4</v>
      </c>
      <c r="V10" s="27">
        <v>1</v>
      </c>
      <c r="W10" s="27">
        <v>1</v>
      </c>
      <c r="X10" s="27">
        <v>10</v>
      </c>
      <c r="Y10" s="27">
        <v>3</v>
      </c>
      <c r="Z10" s="27">
        <v>9</v>
      </c>
      <c r="AA10" s="27">
        <v>1</v>
      </c>
      <c r="AB10" s="27">
        <v>5</v>
      </c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6">
        <f aca="true" t="shared" si="2" ref="AQ10:AQ50">SUM(M10:AP10)</f>
        <v>71</v>
      </c>
      <c r="AR10" s="26">
        <f aca="true" t="shared" si="3" ref="AR10:AR50">MAX(M10:AP10)</f>
        <v>10</v>
      </c>
      <c r="AS10" s="26">
        <f aca="true" t="shared" si="4" ref="AS10:AS50">LARGE(M10:AP10,2)</f>
        <v>9</v>
      </c>
      <c r="AT10" s="26">
        <f aca="true" t="shared" si="5" ref="AT10:AT50">LARGE(M10:AP10,3)</f>
        <v>8</v>
      </c>
      <c r="AU10" s="26">
        <f aca="true" t="shared" si="6" ref="AU10:AU50">LARGE(M10:AP10,4)</f>
        <v>6</v>
      </c>
      <c r="AV10" s="26">
        <f aca="true" t="shared" si="7" ref="AV10:AV50">LARGE(M10:AP10,5)</f>
        <v>5</v>
      </c>
      <c r="AX10" s="28" t="s">
        <v>79</v>
      </c>
      <c r="AY10" s="29">
        <f aca="true" t="shared" si="8" ref="AY10:BB12">E10</f>
        <v>2</v>
      </c>
      <c r="AZ10" s="30">
        <f t="shared" si="8"/>
        <v>6770024</v>
      </c>
      <c r="BA10" s="31" t="str">
        <f t="shared" si="8"/>
        <v>GREGOIRE </v>
      </c>
      <c r="BB10" s="31" t="str">
        <f t="shared" si="8"/>
        <v>Sylvain</v>
      </c>
      <c r="BC10" s="29" t="str">
        <f>J10</f>
        <v>S</v>
      </c>
      <c r="BD10" s="30">
        <f>I10</f>
        <v>260</v>
      </c>
      <c r="BE10" s="30">
        <f aca="true" t="shared" si="9" ref="BE10:BF12">K10</f>
        <v>44</v>
      </c>
      <c r="BF10" s="29">
        <f t="shared" si="9"/>
        <v>5</v>
      </c>
    </row>
    <row r="11" spans="1:58" s="6" customFormat="1" ht="21.75" customHeight="1">
      <c r="A11" s="89"/>
      <c r="B11" s="88"/>
      <c r="C11" s="88"/>
      <c r="D11" s="88"/>
      <c r="E11" s="29">
        <v>4</v>
      </c>
      <c r="F11" s="30">
        <v>6770015</v>
      </c>
      <c r="G11" s="31" t="s">
        <v>125</v>
      </c>
      <c r="H11" s="31" t="s">
        <v>119</v>
      </c>
      <c r="I11" s="31">
        <v>14</v>
      </c>
      <c r="J11" s="90" t="s">
        <v>95</v>
      </c>
      <c r="K11" s="26">
        <f t="shared" si="0"/>
        <v>40</v>
      </c>
      <c r="L11" s="27">
        <f t="shared" si="1"/>
        <v>4</v>
      </c>
      <c r="M11" s="27">
        <v>3</v>
      </c>
      <c r="N11" s="27">
        <v>2</v>
      </c>
      <c r="O11" s="27">
        <v>2</v>
      </c>
      <c r="P11" s="27">
        <v>7</v>
      </c>
      <c r="Q11" s="27">
        <v>4</v>
      </c>
      <c r="R11" s="101">
        <v>3</v>
      </c>
      <c r="S11" s="27">
        <v>4</v>
      </c>
      <c r="T11" s="27">
        <v>2</v>
      </c>
      <c r="U11" s="27">
        <v>8</v>
      </c>
      <c r="V11" s="27">
        <v>2</v>
      </c>
      <c r="W11" s="27">
        <v>6</v>
      </c>
      <c r="X11" s="27">
        <v>2</v>
      </c>
      <c r="Y11" s="27">
        <v>2</v>
      </c>
      <c r="Z11" s="27">
        <v>6</v>
      </c>
      <c r="AA11" s="27">
        <v>9</v>
      </c>
      <c r="AB11" s="27">
        <v>2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6">
        <f t="shared" si="2"/>
        <v>64</v>
      </c>
      <c r="AR11" s="26">
        <f t="shared" si="3"/>
        <v>9</v>
      </c>
      <c r="AS11" s="26">
        <f t="shared" si="4"/>
        <v>8</v>
      </c>
      <c r="AT11" s="26">
        <f t="shared" si="5"/>
        <v>7</v>
      </c>
      <c r="AU11" s="26">
        <f t="shared" si="6"/>
        <v>6</v>
      </c>
      <c r="AV11" s="26">
        <f t="shared" si="7"/>
        <v>6</v>
      </c>
      <c r="AX11" s="28" t="s">
        <v>79</v>
      </c>
      <c r="AY11" s="29">
        <f t="shared" si="8"/>
        <v>4</v>
      </c>
      <c r="AZ11" s="30">
        <f t="shared" si="8"/>
        <v>6770015</v>
      </c>
      <c r="BA11" s="31" t="str">
        <f t="shared" si="8"/>
        <v>MARTIN NEUVILLE</v>
      </c>
      <c r="BB11" s="31" t="str">
        <f t="shared" si="8"/>
        <v>Jean Christophe</v>
      </c>
      <c r="BC11" s="29" t="s">
        <v>96</v>
      </c>
      <c r="BD11" s="30">
        <f>I11</f>
        <v>14</v>
      </c>
      <c r="BE11" s="30">
        <f t="shared" si="9"/>
        <v>40</v>
      </c>
      <c r="BF11" s="29">
        <f t="shared" si="9"/>
        <v>4</v>
      </c>
    </row>
    <row r="12" spans="1:58" s="6" customFormat="1" ht="21.75" customHeight="1">
      <c r="A12" s="87"/>
      <c r="B12" s="91"/>
      <c r="C12" s="91"/>
      <c r="D12" s="91"/>
      <c r="E12" s="29">
        <v>17</v>
      </c>
      <c r="F12" s="30">
        <v>8096166</v>
      </c>
      <c r="G12" s="31" t="s">
        <v>123</v>
      </c>
      <c r="H12" s="31" t="s">
        <v>124</v>
      </c>
      <c r="I12" s="31">
        <v>468</v>
      </c>
      <c r="J12" s="90" t="s">
        <v>95</v>
      </c>
      <c r="K12" s="26">
        <f t="shared" si="0"/>
        <v>36</v>
      </c>
      <c r="L12" s="27">
        <f t="shared" si="1"/>
        <v>3</v>
      </c>
      <c r="M12" s="27">
        <v>2</v>
      </c>
      <c r="N12" s="27">
        <v>1</v>
      </c>
      <c r="O12" s="27">
        <v>4</v>
      </c>
      <c r="P12" s="27">
        <v>3</v>
      </c>
      <c r="Q12" s="27">
        <v>9</v>
      </c>
      <c r="R12" s="27">
        <v>1</v>
      </c>
      <c r="S12" s="27">
        <v>1</v>
      </c>
      <c r="T12" s="27">
        <v>4</v>
      </c>
      <c r="U12" s="27">
        <v>3</v>
      </c>
      <c r="V12" s="27">
        <v>11</v>
      </c>
      <c r="W12" s="27">
        <v>2</v>
      </c>
      <c r="X12" s="27">
        <v>3</v>
      </c>
      <c r="Y12" s="27">
        <v>1</v>
      </c>
      <c r="Z12" s="27">
        <v>5</v>
      </c>
      <c r="AA12" s="27">
        <v>6</v>
      </c>
      <c r="AB12" s="27">
        <v>7</v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6">
        <f t="shared" si="2"/>
        <v>63</v>
      </c>
      <c r="AR12" s="26">
        <f t="shared" si="3"/>
        <v>11</v>
      </c>
      <c r="AS12" s="26">
        <f t="shared" si="4"/>
        <v>9</v>
      </c>
      <c r="AT12" s="26">
        <f t="shared" si="5"/>
        <v>7</v>
      </c>
      <c r="AU12" s="26">
        <f t="shared" si="6"/>
        <v>6</v>
      </c>
      <c r="AV12" s="26">
        <f t="shared" si="7"/>
        <v>5</v>
      </c>
      <c r="AX12" s="28" t="s">
        <v>79</v>
      </c>
      <c r="AY12" s="29">
        <f t="shared" si="8"/>
        <v>17</v>
      </c>
      <c r="AZ12" s="30">
        <f t="shared" si="8"/>
        <v>8096166</v>
      </c>
      <c r="BA12" s="31" t="str">
        <f t="shared" si="8"/>
        <v>BAILLOU</v>
      </c>
      <c r="BB12" s="31" t="str">
        <f t="shared" si="8"/>
        <v>Jean-Louis</v>
      </c>
      <c r="BC12" s="29" t="str">
        <f>J12</f>
        <v>S</v>
      </c>
      <c r="BD12" s="30">
        <f>I12</f>
        <v>468</v>
      </c>
      <c r="BE12" s="30">
        <f t="shared" si="9"/>
        <v>36</v>
      </c>
      <c r="BF12" s="29">
        <f t="shared" si="9"/>
        <v>3</v>
      </c>
    </row>
    <row r="13" spans="1:58" s="6" customFormat="1" ht="21.75" customHeight="1">
      <c r="A13" s="93"/>
      <c r="B13" s="93"/>
      <c r="C13" s="93"/>
      <c r="D13" s="93"/>
      <c r="E13" s="29">
        <v>32</v>
      </c>
      <c r="F13" s="30">
        <v>6770062</v>
      </c>
      <c r="G13" s="31" t="s">
        <v>103</v>
      </c>
      <c r="H13" s="31" t="s">
        <v>104</v>
      </c>
      <c r="I13" s="31">
        <v>468</v>
      </c>
      <c r="J13" s="90" t="s">
        <v>95</v>
      </c>
      <c r="K13" s="26">
        <f t="shared" si="0"/>
        <v>34</v>
      </c>
      <c r="L13" s="27">
        <f t="shared" si="1"/>
        <v>2</v>
      </c>
      <c r="M13" s="27">
        <v>6</v>
      </c>
      <c r="N13" s="27">
        <v>4</v>
      </c>
      <c r="O13" s="27">
        <v>3</v>
      </c>
      <c r="P13" s="27">
        <v>2</v>
      </c>
      <c r="Q13" s="27">
        <v>2</v>
      </c>
      <c r="R13" s="27">
        <v>8</v>
      </c>
      <c r="S13" s="27">
        <v>3</v>
      </c>
      <c r="T13" s="27">
        <v>6</v>
      </c>
      <c r="U13" s="100">
        <v>1</v>
      </c>
      <c r="V13" s="100">
        <v>4</v>
      </c>
      <c r="W13" s="100">
        <v>3</v>
      </c>
      <c r="X13" s="100">
        <v>1</v>
      </c>
      <c r="Y13" s="100">
        <v>4</v>
      </c>
      <c r="Z13" s="100">
        <v>1</v>
      </c>
      <c r="AA13" s="27">
        <v>3</v>
      </c>
      <c r="AB13" s="27">
        <v>3</v>
      </c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6">
        <f t="shared" si="2"/>
        <v>54</v>
      </c>
      <c r="AR13" s="26">
        <f t="shared" si="3"/>
        <v>8</v>
      </c>
      <c r="AS13" s="26">
        <f t="shared" si="4"/>
        <v>6</v>
      </c>
      <c r="AT13" s="26">
        <f t="shared" si="5"/>
        <v>6</v>
      </c>
      <c r="AU13" s="26">
        <f t="shared" si="6"/>
        <v>4</v>
      </c>
      <c r="AV13" s="26">
        <f t="shared" si="7"/>
        <v>4</v>
      </c>
      <c r="AX13" s="28" t="s">
        <v>79</v>
      </c>
      <c r="AY13" s="29">
        <f>E13</f>
        <v>32</v>
      </c>
      <c r="AZ13" s="30">
        <f>F13</f>
        <v>6770062</v>
      </c>
      <c r="BA13" s="31" t="str">
        <f>G13</f>
        <v>LIMPALAER</v>
      </c>
      <c r="BB13" s="31" t="str">
        <f>H13</f>
        <v>Jean François </v>
      </c>
      <c r="BC13" s="29" t="str">
        <f aca="true" t="shared" si="10" ref="BC13:BC19">J13</f>
        <v>S</v>
      </c>
      <c r="BD13" s="30">
        <f>I13</f>
        <v>468</v>
      </c>
      <c r="BE13" s="30">
        <f aca="true" t="shared" si="11" ref="BE13:BE19">K13</f>
        <v>34</v>
      </c>
      <c r="BF13" s="29">
        <f aca="true" t="shared" si="12" ref="BF13:BF19">L13</f>
        <v>2</v>
      </c>
    </row>
    <row r="14" spans="1:58" s="6" customFormat="1" ht="21.75" customHeight="1">
      <c r="A14" s="89"/>
      <c r="B14" s="88"/>
      <c r="C14" s="88"/>
      <c r="D14" s="88"/>
      <c r="E14" s="29">
        <v>61</v>
      </c>
      <c r="F14" s="30">
        <v>6770027</v>
      </c>
      <c r="G14" s="31" t="s">
        <v>107</v>
      </c>
      <c r="H14" s="31" t="s">
        <v>108</v>
      </c>
      <c r="I14" s="31">
        <v>260</v>
      </c>
      <c r="J14" s="90" t="s">
        <v>95</v>
      </c>
      <c r="K14" s="26">
        <f>IF(COUNT(M14:AP14)&lt;=4,SUM(M14:AP14),IF(AND(COUNT(M14:AP14)&gt;=5,COUNT(M14:AP14)&lt;=10),SUM(M14:AP14)-LARGE(M14:AP14,1),IF(AND(COUNT(M14:AP14)&gt;=11,COUNT(M14:AP14)&lt;=15),SUM(M14:AP14)-LARGE(M14:AP14,1)-LARGE(M14:AP14,2),IF(AND(COUNT(M14:AP14)&gt;=16,COUNT(M14:AP14)&lt;=20),SUM(M14:AP14)-LARGE(M14:AP14,1)-LARGE(M14:AP14,2)-LARGE(M14:AP14,3),IF(AND(COUNT(M14:AP14)&gt;=21,COUNT(M14:AP14)&lt;=25),SUM(M14:AP14)-LARGE(M14:AP14,1)-LARGE(M14:AP14,2)-LARGE(M14:AP14,3)-LARGE(M14:AP14,4),IF(AND(COUNT(M14:AP14)&gt;=26,COUNT(M14:AP14)&lt;=30),SUM(M14:AP14)-LARGE(M14:AP14,1)-LARGE(M14:AP14,2)-LARGE(M14:AP14,3)-LARGE(M14:AP14,4)-LARGE(M14:AP14,5),0))))))</f>
        <v>32</v>
      </c>
      <c r="L14" s="27">
        <f t="shared" si="1"/>
        <v>1</v>
      </c>
      <c r="M14" s="27">
        <v>1</v>
      </c>
      <c r="N14" s="27">
        <v>3</v>
      </c>
      <c r="O14" s="27">
        <v>1</v>
      </c>
      <c r="P14" s="27">
        <v>1</v>
      </c>
      <c r="Q14" s="27">
        <v>3</v>
      </c>
      <c r="R14" s="27">
        <v>2</v>
      </c>
      <c r="S14" s="27">
        <v>9</v>
      </c>
      <c r="T14" s="27">
        <v>1</v>
      </c>
      <c r="U14" s="100">
        <v>2</v>
      </c>
      <c r="V14" s="100">
        <v>6</v>
      </c>
      <c r="W14" s="100">
        <v>4</v>
      </c>
      <c r="X14" s="100">
        <v>6</v>
      </c>
      <c r="Y14" s="100">
        <v>7</v>
      </c>
      <c r="Z14" s="100">
        <v>2</v>
      </c>
      <c r="AA14" s="27">
        <v>5</v>
      </c>
      <c r="AB14" s="27">
        <v>1</v>
      </c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6">
        <f>SUM(M14:AP14)</f>
        <v>54</v>
      </c>
      <c r="AR14" s="26">
        <f>MAX(M14:AP14)</f>
        <v>9</v>
      </c>
      <c r="AS14" s="26">
        <f>LARGE(M14:AP14,2)</f>
        <v>7</v>
      </c>
      <c r="AT14" s="26">
        <f>LARGE(M14:AP14,3)</f>
        <v>6</v>
      </c>
      <c r="AU14" s="26">
        <f>LARGE(M14:AP14,4)</f>
        <v>6</v>
      </c>
      <c r="AV14" s="26">
        <f>LARGE(M14:AP14,5)</f>
        <v>5</v>
      </c>
      <c r="AX14" s="28" t="s">
        <v>79</v>
      </c>
      <c r="AY14" s="29" t="e">
        <f>#REF!</f>
        <v>#REF!</v>
      </c>
      <c r="AZ14" s="30" t="e">
        <f>#REF!</f>
        <v>#REF!</v>
      </c>
      <c r="BA14" s="31" t="e">
        <f>#REF!</f>
        <v>#REF!</v>
      </c>
      <c r="BB14" s="31" t="e">
        <f>#REF!</f>
        <v>#REF!</v>
      </c>
      <c r="BC14" s="29" t="str">
        <f t="shared" si="10"/>
        <v>S</v>
      </c>
      <c r="BD14" s="30" t="e">
        <f>#REF!</f>
        <v>#REF!</v>
      </c>
      <c r="BE14" s="30">
        <f t="shared" si="11"/>
        <v>32</v>
      </c>
      <c r="BF14" s="29">
        <f t="shared" si="12"/>
        <v>1</v>
      </c>
    </row>
    <row r="15" spans="1:58" s="6" customFormat="1" ht="21.75" customHeight="1">
      <c r="A15" s="89"/>
      <c r="B15" s="93"/>
      <c r="C15" s="94"/>
      <c r="D15" s="94"/>
      <c r="E15" s="29">
        <v>74</v>
      </c>
      <c r="F15" s="30">
        <v>6770063</v>
      </c>
      <c r="G15" s="31" t="s">
        <v>109</v>
      </c>
      <c r="H15" s="31" t="s">
        <v>110</v>
      </c>
      <c r="I15" s="31">
        <v>468</v>
      </c>
      <c r="J15" s="90" t="s">
        <v>95</v>
      </c>
      <c r="K15" s="26">
        <f t="shared" si="0"/>
        <v>83</v>
      </c>
      <c r="L15" s="27">
        <f t="shared" si="1"/>
        <v>6</v>
      </c>
      <c r="M15" s="27">
        <v>9</v>
      </c>
      <c r="N15" s="27">
        <v>9</v>
      </c>
      <c r="O15" s="27">
        <v>9</v>
      </c>
      <c r="P15" s="27">
        <v>5</v>
      </c>
      <c r="Q15" s="27">
        <v>10</v>
      </c>
      <c r="R15" s="27">
        <v>11</v>
      </c>
      <c r="S15" s="27">
        <v>8</v>
      </c>
      <c r="T15" s="27">
        <v>11</v>
      </c>
      <c r="U15" s="100">
        <v>7</v>
      </c>
      <c r="V15" s="100">
        <v>5</v>
      </c>
      <c r="W15" s="100">
        <v>5</v>
      </c>
      <c r="X15" s="100">
        <v>5</v>
      </c>
      <c r="Y15" s="100">
        <v>6</v>
      </c>
      <c r="Z15" s="100">
        <v>3</v>
      </c>
      <c r="AA15" s="27">
        <v>2</v>
      </c>
      <c r="AB15" s="27">
        <v>11</v>
      </c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6">
        <f t="shared" si="2"/>
        <v>116</v>
      </c>
      <c r="AR15" s="26">
        <f t="shared" si="3"/>
        <v>11</v>
      </c>
      <c r="AS15" s="26">
        <f t="shared" si="4"/>
        <v>11</v>
      </c>
      <c r="AT15" s="26">
        <f t="shared" si="5"/>
        <v>11</v>
      </c>
      <c r="AU15" s="26">
        <f t="shared" si="6"/>
        <v>10</v>
      </c>
      <c r="AV15" s="26">
        <f t="shared" si="7"/>
        <v>9</v>
      </c>
      <c r="AX15" s="28" t="s">
        <v>79</v>
      </c>
      <c r="AY15" s="29">
        <f aca="true" t="shared" si="13" ref="AY15:BB22">E14</f>
        <v>61</v>
      </c>
      <c r="AZ15" s="30">
        <f t="shared" si="13"/>
        <v>6770027</v>
      </c>
      <c r="BA15" s="31" t="str">
        <f t="shared" si="13"/>
        <v>PLIEU-SEVIN</v>
      </c>
      <c r="BB15" s="31" t="str">
        <f t="shared" si="13"/>
        <v>Patrick</v>
      </c>
      <c r="BC15" s="29" t="str">
        <f t="shared" si="10"/>
        <v>S</v>
      </c>
      <c r="BD15" s="30">
        <f aca="true" t="shared" si="14" ref="BD15:BD22">I14</f>
        <v>260</v>
      </c>
      <c r="BE15" s="30">
        <f t="shared" si="11"/>
        <v>83</v>
      </c>
      <c r="BF15" s="29">
        <f t="shared" si="12"/>
        <v>6</v>
      </c>
    </row>
    <row r="16" spans="1:58" s="6" customFormat="1" ht="21.75" customHeight="1">
      <c r="A16" s="89"/>
      <c r="B16" s="88"/>
      <c r="C16" s="88"/>
      <c r="D16" s="88"/>
      <c r="E16" s="29">
        <v>88</v>
      </c>
      <c r="F16" s="30">
        <v>6770060</v>
      </c>
      <c r="G16" s="31" t="s">
        <v>111</v>
      </c>
      <c r="H16" s="31" t="s">
        <v>112</v>
      </c>
      <c r="I16" s="31">
        <v>468</v>
      </c>
      <c r="J16" s="90" t="s">
        <v>95</v>
      </c>
      <c r="K16" s="26">
        <f t="shared" si="0"/>
        <v>95</v>
      </c>
      <c r="L16" s="27">
        <f t="shared" si="1"/>
        <v>9</v>
      </c>
      <c r="M16" s="27">
        <v>11</v>
      </c>
      <c r="N16" s="27">
        <v>7</v>
      </c>
      <c r="O16" s="27">
        <v>8</v>
      </c>
      <c r="P16" s="27">
        <v>6</v>
      </c>
      <c r="Q16" s="27">
        <v>6</v>
      </c>
      <c r="R16" s="27">
        <v>7</v>
      </c>
      <c r="S16" s="27">
        <v>6</v>
      </c>
      <c r="T16" s="27">
        <v>9</v>
      </c>
      <c r="U16" s="100">
        <v>9</v>
      </c>
      <c r="V16" s="100">
        <v>8</v>
      </c>
      <c r="W16" s="100">
        <v>7</v>
      </c>
      <c r="X16" s="100">
        <v>8</v>
      </c>
      <c r="Y16" s="100">
        <v>11</v>
      </c>
      <c r="Z16" s="100">
        <v>10</v>
      </c>
      <c r="AA16" s="27">
        <v>4</v>
      </c>
      <c r="AB16" s="27">
        <v>10</v>
      </c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6">
        <f t="shared" si="2"/>
        <v>127</v>
      </c>
      <c r="AR16" s="26">
        <f t="shared" si="3"/>
        <v>11</v>
      </c>
      <c r="AS16" s="26">
        <f t="shared" si="4"/>
        <v>11</v>
      </c>
      <c r="AT16" s="26">
        <f t="shared" si="5"/>
        <v>10</v>
      </c>
      <c r="AU16" s="26">
        <f t="shared" si="6"/>
        <v>10</v>
      </c>
      <c r="AV16" s="26">
        <f t="shared" si="7"/>
        <v>9</v>
      </c>
      <c r="AX16" s="28" t="s">
        <v>79</v>
      </c>
      <c r="AY16" s="29">
        <f t="shared" si="13"/>
        <v>74</v>
      </c>
      <c r="AZ16" s="30">
        <f t="shared" si="13"/>
        <v>6770063</v>
      </c>
      <c r="BA16" s="31" t="str">
        <f t="shared" si="13"/>
        <v>LECOINTE</v>
      </c>
      <c r="BB16" s="31" t="str">
        <f t="shared" si="13"/>
        <v>Charles </v>
      </c>
      <c r="BC16" s="29" t="str">
        <f t="shared" si="10"/>
        <v>S</v>
      </c>
      <c r="BD16" s="30">
        <f t="shared" si="14"/>
        <v>468</v>
      </c>
      <c r="BE16" s="30">
        <f t="shared" si="11"/>
        <v>95</v>
      </c>
      <c r="BF16" s="29">
        <f t="shared" si="12"/>
        <v>9</v>
      </c>
    </row>
    <row r="17" spans="1:58" s="6" customFormat="1" ht="21.75" customHeight="1">
      <c r="A17" s="87"/>
      <c r="B17" s="93"/>
      <c r="C17" s="94"/>
      <c r="D17" s="94"/>
      <c r="E17" s="29">
        <v>94</v>
      </c>
      <c r="F17" s="30">
        <v>10929746</v>
      </c>
      <c r="G17" s="31" t="s">
        <v>120</v>
      </c>
      <c r="H17" s="31" t="s">
        <v>121</v>
      </c>
      <c r="I17" s="31">
        <v>344</v>
      </c>
      <c r="J17" s="90" t="s">
        <v>95</v>
      </c>
      <c r="K17" s="26">
        <f t="shared" si="0"/>
        <v>85</v>
      </c>
      <c r="L17" s="27">
        <f t="shared" si="1"/>
        <v>8</v>
      </c>
      <c r="M17" s="27">
        <v>8</v>
      </c>
      <c r="N17" s="27">
        <v>6</v>
      </c>
      <c r="O17" s="27">
        <v>10</v>
      </c>
      <c r="P17" s="27">
        <v>9</v>
      </c>
      <c r="Q17" s="27">
        <v>7</v>
      </c>
      <c r="R17" s="27">
        <v>4</v>
      </c>
      <c r="S17" s="27">
        <v>10</v>
      </c>
      <c r="T17" s="27">
        <v>5</v>
      </c>
      <c r="U17" s="100">
        <v>10</v>
      </c>
      <c r="V17" s="100">
        <v>3</v>
      </c>
      <c r="W17" s="100">
        <v>9</v>
      </c>
      <c r="X17" s="100">
        <v>7</v>
      </c>
      <c r="Y17" s="100">
        <v>8</v>
      </c>
      <c r="Z17" s="100">
        <v>7</v>
      </c>
      <c r="AA17" s="27">
        <v>8</v>
      </c>
      <c r="AB17" s="27">
        <v>4</v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6">
        <f t="shared" si="2"/>
        <v>115</v>
      </c>
      <c r="AR17" s="26">
        <f t="shared" si="3"/>
        <v>10</v>
      </c>
      <c r="AS17" s="26">
        <f t="shared" si="4"/>
        <v>10</v>
      </c>
      <c r="AT17" s="26">
        <f t="shared" si="5"/>
        <v>10</v>
      </c>
      <c r="AU17" s="26">
        <f t="shared" si="6"/>
        <v>9</v>
      </c>
      <c r="AV17" s="26">
        <f t="shared" si="7"/>
        <v>9</v>
      </c>
      <c r="AX17" s="28" t="s">
        <v>79</v>
      </c>
      <c r="AY17" s="29">
        <f t="shared" si="13"/>
        <v>88</v>
      </c>
      <c r="AZ17" s="30">
        <f t="shared" si="13"/>
        <v>6770060</v>
      </c>
      <c r="BA17" s="31" t="str">
        <f t="shared" si="13"/>
        <v>CUSSET</v>
      </c>
      <c r="BB17" s="31" t="str">
        <f t="shared" si="13"/>
        <v>Stéphane</v>
      </c>
      <c r="BC17" s="29" t="str">
        <f t="shared" si="10"/>
        <v>S</v>
      </c>
      <c r="BD17" s="30">
        <f t="shared" si="14"/>
        <v>468</v>
      </c>
      <c r="BE17" s="30">
        <f t="shared" si="11"/>
        <v>85</v>
      </c>
      <c r="BF17" s="29">
        <f t="shared" si="12"/>
        <v>8</v>
      </c>
    </row>
    <row r="18" spans="1:58" s="6" customFormat="1" ht="21.75" customHeight="1">
      <c r="A18" s="89"/>
      <c r="B18" s="88"/>
      <c r="C18" s="88"/>
      <c r="D18" s="88"/>
      <c r="E18" s="29">
        <v>125</v>
      </c>
      <c r="F18" s="30">
        <v>14568991</v>
      </c>
      <c r="G18" s="31" t="s">
        <v>101</v>
      </c>
      <c r="H18" s="31" t="s">
        <v>102</v>
      </c>
      <c r="I18" s="31">
        <v>260</v>
      </c>
      <c r="J18" s="95" t="s">
        <v>95</v>
      </c>
      <c r="K18" s="26">
        <f t="shared" si="0"/>
        <v>169</v>
      </c>
      <c r="L18" s="27">
        <f t="shared" si="1"/>
        <v>12</v>
      </c>
      <c r="M18" s="27">
        <v>13</v>
      </c>
      <c r="N18" s="27">
        <v>13</v>
      </c>
      <c r="O18" s="27">
        <v>13</v>
      </c>
      <c r="P18" s="27">
        <v>13</v>
      </c>
      <c r="Q18" s="27">
        <v>13</v>
      </c>
      <c r="R18" s="27">
        <v>13</v>
      </c>
      <c r="S18" s="27">
        <v>13</v>
      </c>
      <c r="T18" s="27">
        <v>13</v>
      </c>
      <c r="U18" s="27">
        <v>13</v>
      </c>
      <c r="V18" s="27">
        <v>13</v>
      </c>
      <c r="W18" s="27">
        <v>13</v>
      </c>
      <c r="X18" s="27">
        <v>13</v>
      </c>
      <c r="Y18" s="27">
        <v>13</v>
      </c>
      <c r="Z18" s="27">
        <v>13</v>
      </c>
      <c r="AA18" s="27">
        <v>13</v>
      </c>
      <c r="AB18" s="27">
        <v>13</v>
      </c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6">
        <f t="shared" si="2"/>
        <v>208</v>
      </c>
      <c r="AR18" s="26">
        <f t="shared" si="3"/>
        <v>13</v>
      </c>
      <c r="AS18" s="26">
        <f t="shared" si="4"/>
        <v>13</v>
      </c>
      <c r="AT18" s="26">
        <f t="shared" si="5"/>
        <v>13</v>
      </c>
      <c r="AU18" s="26">
        <f t="shared" si="6"/>
        <v>13</v>
      </c>
      <c r="AV18" s="26">
        <f t="shared" si="7"/>
        <v>13</v>
      </c>
      <c r="AX18" s="28" t="s">
        <v>79</v>
      </c>
      <c r="AY18" s="29">
        <f t="shared" si="13"/>
        <v>94</v>
      </c>
      <c r="AZ18" s="30">
        <f t="shared" si="13"/>
        <v>10929746</v>
      </c>
      <c r="BA18" s="31" t="str">
        <f t="shared" si="13"/>
        <v>Rousseau </v>
      </c>
      <c r="BB18" s="31" t="str">
        <f t="shared" si="13"/>
        <v>Pierre-Adrien </v>
      </c>
      <c r="BC18" s="29" t="str">
        <f t="shared" si="10"/>
        <v>S</v>
      </c>
      <c r="BD18" s="30">
        <f t="shared" si="14"/>
        <v>344</v>
      </c>
      <c r="BE18" s="30">
        <f t="shared" si="11"/>
        <v>169</v>
      </c>
      <c r="BF18" s="29">
        <f t="shared" si="12"/>
        <v>12</v>
      </c>
    </row>
    <row r="19" spans="1:58" s="6" customFormat="1" ht="21.75" customHeight="1">
      <c r="A19" s="92"/>
      <c r="B19" s="96"/>
      <c r="C19" s="96"/>
      <c r="D19" s="96"/>
      <c r="E19" s="29">
        <v>557</v>
      </c>
      <c r="F19" s="30">
        <v>6770119</v>
      </c>
      <c r="G19" s="31" t="s">
        <v>113</v>
      </c>
      <c r="H19" s="31" t="s">
        <v>114</v>
      </c>
      <c r="I19" s="31">
        <v>344</v>
      </c>
      <c r="J19" s="90" t="s">
        <v>95</v>
      </c>
      <c r="K19" s="26">
        <f t="shared" si="0"/>
        <v>102</v>
      </c>
      <c r="L19" s="27">
        <f t="shared" si="1"/>
        <v>10</v>
      </c>
      <c r="M19" s="27">
        <v>7</v>
      </c>
      <c r="N19" s="27">
        <v>11</v>
      </c>
      <c r="O19" s="27">
        <v>11</v>
      </c>
      <c r="P19" s="27">
        <v>10</v>
      </c>
      <c r="Q19" s="27">
        <v>12</v>
      </c>
      <c r="R19" s="27">
        <v>6</v>
      </c>
      <c r="S19" s="27">
        <v>7</v>
      </c>
      <c r="T19" s="27">
        <v>8</v>
      </c>
      <c r="U19" s="27">
        <v>11</v>
      </c>
      <c r="V19" s="27">
        <v>7</v>
      </c>
      <c r="W19" s="27">
        <v>10</v>
      </c>
      <c r="X19" s="27">
        <v>4</v>
      </c>
      <c r="Y19" s="27">
        <v>5</v>
      </c>
      <c r="Z19" s="27">
        <v>8</v>
      </c>
      <c r="AA19" s="27">
        <v>11</v>
      </c>
      <c r="AB19" s="27">
        <v>8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6">
        <f t="shared" si="2"/>
        <v>136</v>
      </c>
      <c r="AR19" s="26">
        <f t="shared" si="3"/>
        <v>12</v>
      </c>
      <c r="AS19" s="26">
        <f t="shared" si="4"/>
        <v>11</v>
      </c>
      <c r="AT19" s="26">
        <f t="shared" si="5"/>
        <v>11</v>
      </c>
      <c r="AU19" s="26">
        <f t="shared" si="6"/>
        <v>11</v>
      </c>
      <c r="AV19" s="26">
        <f t="shared" si="7"/>
        <v>11</v>
      </c>
      <c r="AX19" s="28" t="s">
        <v>79</v>
      </c>
      <c r="AY19" s="29">
        <f t="shared" si="13"/>
        <v>125</v>
      </c>
      <c r="AZ19" s="30">
        <f t="shared" si="13"/>
        <v>14568991</v>
      </c>
      <c r="BA19" s="31" t="str">
        <f t="shared" si="13"/>
        <v>TOURELLE</v>
      </c>
      <c r="BB19" s="31" t="str">
        <f t="shared" si="13"/>
        <v>Eric</v>
      </c>
      <c r="BC19" s="29" t="str">
        <f t="shared" si="10"/>
        <v>S</v>
      </c>
      <c r="BD19" s="30">
        <f t="shared" si="14"/>
        <v>260</v>
      </c>
      <c r="BE19" s="30">
        <f t="shared" si="11"/>
        <v>102</v>
      </c>
      <c r="BF19" s="29">
        <f t="shared" si="12"/>
        <v>10</v>
      </c>
    </row>
    <row r="20" spans="1:58" s="6" customFormat="1" ht="21.75" customHeight="1">
      <c r="A20" s="91"/>
      <c r="B20" s="93"/>
      <c r="C20" s="93"/>
      <c r="D20" s="93"/>
      <c r="E20" s="29">
        <v>587</v>
      </c>
      <c r="F20" s="30">
        <v>6770009</v>
      </c>
      <c r="G20" s="31" t="s">
        <v>115</v>
      </c>
      <c r="H20" s="31" t="s">
        <v>116</v>
      </c>
      <c r="I20" s="31">
        <v>14</v>
      </c>
      <c r="J20" s="90" t="s">
        <v>95</v>
      </c>
      <c r="K20" s="26">
        <f t="shared" si="0"/>
        <v>83</v>
      </c>
      <c r="L20" s="27">
        <f t="shared" si="1"/>
        <v>6</v>
      </c>
      <c r="M20" s="27">
        <v>4</v>
      </c>
      <c r="N20" s="27">
        <v>5</v>
      </c>
      <c r="O20" s="27">
        <v>5</v>
      </c>
      <c r="P20" s="27">
        <v>8</v>
      </c>
      <c r="Q20" s="27">
        <v>5</v>
      </c>
      <c r="R20" s="27">
        <v>10</v>
      </c>
      <c r="S20" s="27">
        <v>2</v>
      </c>
      <c r="T20" s="27">
        <v>7</v>
      </c>
      <c r="U20" s="27">
        <v>5</v>
      </c>
      <c r="V20" s="27">
        <v>10</v>
      </c>
      <c r="W20" s="27">
        <v>11</v>
      </c>
      <c r="X20" s="27">
        <v>11</v>
      </c>
      <c r="Y20" s="27">
        <v>9</v>
      </c>
      <c r="Z20" s="27">
        <v>4</v>
      </c>
      <c r="AA20" s="27">
        <v>10</v>
      </c>
      <c r="AB20" s="27">
        <v>9</v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6">
        <f t="shared" si="2"/>
        <v>115</v>
      </c>
      <c r="AR20" s="26">
        <f t="shared" si="3"/>
        <v>11</v>
      </c>
      <c r="AS20" s="26">
        <f t="shared" si="4"/>
        <v>11</v>
      </c>
      <c r="AT20" s="26">
        <f t="shared" si="5"/>
        <v>10</v>
      </c>
      <c r="AU20" s="26">
        <f t="shared" si="6"/>
        <v>10</v>
      </c>
      <c r="AV20" s="26">
        <f t="shared" si="7"/>
        <v>10</v>
      </c>
      <c r="AX20" s="28" t="s">
        <v>79</v>
      </c>
      <c r="AY20" s="29">
        <f t="shared" si="13"/>
        <v>557</v>
      </c>
      <c r="AZ20" s="30">
        <f t="shared" si="13"/>
        <v>6770119</v>
      </c>
      <c r="BA20" s="31" t="str">
        <f t="shared" si="13"/>
        <v>ROUSSEAU</v>
      </c>
      <c r="BB20" s="31" t="str">
        <f t="shared" si="13"/>
        <v>Dominique </v>
      </c>
      <c r="BC20" s="29" t="str">
        <f aca="true" t="shared" si="15" ref="BC20:BC35">J20</f>
        <v>S</v>
      </c>
      <c r="BD20" s="30">
        <f t="shared" si="14"/>
        <v>344</v>
      </c>
      <c r="BE20" s="30">
        <f aca="true" t="shared" si="16" ref="BE20:BE35">K20</f>
        <v>83</v>
      </c>
      <c r="BF20" s="29">
        <f aca="true" t="shared" si="17" ref="BF20:BF35">L20</f>
        <v>6</v>
      </c>
    </row>
    <row r="21" spans="1:58" s="6" customFormat="1" ht="21.75" customHeight="1">
      <c r="A21" s="93"/>
      <c r="B21" s="93"/>
      <c r="C21" s="93"/>
      <c r="D21" s="93"/>
      <c r="E21" s="29">
        <v>972</v>
      </c>
      <c r="F21" s="30"/>
      <c r="G21" s="31" t="s">
        <v>117</v>
      </c>
      <c r="H21" s="31" t="s">
        <v>118</v>
      </c>
      <c r="I21" s="31">
        <v>260</v>
      </c>
      <c r="J21" s="90" t="s">
        <v>95</v>
      </c>
      <c r="K21" s="26">
        <f aca="true" t="shared" si="18" ref="K21:K50">IF(COUNT(M21:AP21)&lt;=4,SUM(M21:AP21),IF(AND(COUNT(M21:AP21)&gt;=5,COUNT(M21:AP21)&lt;=10),SUM(M21:AP21)-LARGE(M21:AP21,1),IF(AND(COUNT(M21:AP21)&gt;=11,COUNT(M21:AP21)&lt;=15),SUM(M21:AP21)-LARGE(M21:AP21,1)-LARGE(M21:AP21,2),IF(AND(COUNT(M21:AP21)&gt;=16,COUNT(M21:AP21)&lt;=20),SUM(M21:AP21)-LARGE(M21:AP21,1)-LARGE(M21:AP21,2)-LARGE(M21:AP21,3),IF(AND(COUNT(M21:AP21)&gt;=21,COUNT(M21:AP21)&lt;=25),SUM(M21:AP21)-LARGE(M21:AP21,1)-LARGE(M21:AP21,2)-LARGE(M21:AP21,3)-LARGE(M21:AP21,4),IF(AND(COUNT(M21:AP21)&gt;=26,COUNT(M21:AP21)&lt;=30),SUM(M21:AP21)-LARGE(M21:AP21,1)-LARGE(M21:AP21,2)-LARGE(M21:AP21,3)-LARGE(M21:AP21,4)-LARGE(M21:AP21,5),0))))))</f>
        <v>109</v>
      </c>
      <c r="L21" s="27">
        <f>IF(K21=0,"",RANK(K21,$K$10:$K$21,1))</f>
        <v>11</v>
      </c>
      <c r="M21" s="27">
        <v>10</v>
      </c>
      <c r="N21" s="27">
        <v>10</v>
      </c>
      <c r="O21" s="27">
        <v>7</v>
      </c>
      <c r="P21" s="27">
        <v>11</v>
      </c>
      <c r="Q21" s="27">
        <v>8</v>
      </c>
      <c r="R21" s="27">
        <v>9</v>
      </c>
      <c r="S21" s="27">
        <v>11</v>
      </c>
      <c r="T21" s="27">
        <v>10</v>
      </c>
      <c r="U21" s="27">
        <v>6</v>
      </c>
      <c r="V21" s="27">
        <v>9</v>
      </c>
      <c r="W21" s="27">
        <v>8</v>
      </c>
      <c r="X21" s="27">
        <v>9</v>
      </c>
      <c r="Y21" s="27">
        <v>10</v>
      </c>
      <c r="Z21" s="27">
        <v>11</v>
      </c>
      <c r="AA21" s="27">
        <v>7</v>
      </c>
      <c r="AB21" s="27">
        <v>6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6">
        <f t="shared" si="2"/>
        <v>142</v>
      </c>
      <c r="AR21" s="26">
        <f t="shared" si="3"/>
        <v>11</v>
      </c>
      <c r="AS21" s="26">
        <f t="shared" si="4"/>
        <v>11</v>
      </c>
      <c r="AT21" s="26">
        <f t="shared" si="5"/>
        <v>11</v>
      </c>
      <c r="AU21" s="26">
        <f t="shared" si="6"/>
        <v>10</v>
      </c>
      <c r="AV21" s="26">
        <f t="shared" si="7"/>
        <v>10</v>
      </c>
      <c r="AX21" s="28" t="s">
        <v>79</v>
      </c>
      <c r="AY21" s="29">
        <f t="shared" si="13"/>
        <v>587</v>
      </c>
      <c r="AZ21" s="30">
        <f t="shared" si="13"/>
        <v>6770009</v>
      </c>
      <c r="BA21" s="31" t="str">
        <f t="shared" si="13"/>
        <v>LANOS</v>
      </c>
      <c r="BB21" s="31" t="str">
        <f t="shared" si="13"/>
        <v>Dominique</v>
      </c>
      <c r="BC21" s="29" t="str">
        <f t="shared" si="15"/>
        <v>S</v>
      </c>
      <c r="BD21" s="30">
        <f t="shared" si="14"/>
        <v>14</v>
      </c>
      <c r="BE21" s="30">
        <f t="shared" si="16"/>
        <v>109</v>
      </c>
      <c r="BF21" s="29">
        <f t="shared" si="17"/>
        <v>11</v>
      </c>
    </row>
    <row r="22" spans="1:58" s="6" customFormat="1" ht="21.75" customHeight="1">
      <c r="A22" s="87"/>
      <c r="B22" s="88"/>
      <c r="C22" s="88"/>
      <c r="D22" s="88"/>
      <c r="J22" s="97" t="s">
        <v>96</v>
      </c>
      <c r="K22" s="26">
        <f t="shared" si="18"/>
        <v>0</v>
      </c>
      <c r="L22" s="27">
        <f>IF(K22=0,"",RANK(K22,$K$10:$K$22,1))</f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6">
        <f t="shared" si="2"/>
        <v>0</v>
      </c>
      <c r="AR22" s="26">
        <f t="shared" si="3"/>
        <v>0</v>
      </c>
      <c r="AS22" s="26" t="e">
        <f t="shared" si="4"/>
        <v>#NUM!</v>
      </c>
      <c r="AT22" s="26" t="e">
        <f t="shared" si="5"/>
        <v>#NUM!</v>
      </c>
      <c r="AU22" s="26" t="e">
        <f t="shared" si="6"/>
        <v>#NUM!</v>
      </c>
      <c r="AV22" s="26" t="e">
        <f t="shared" si="7"/>
        <v>#NUM!</v>
      </c>
      <c r="AX22" s="28" t="s">
        <v>79</v>
      </c>
      <c r="AY22" s="29">
        <f t="shared" si="13"/>
        <v>972</v>
      </c>
      <c r="AZ22" s="30">
        <f t="shared" si="13"/>
        <v>0</v>
      </c>
      <c r="BA22" s="31" t="str">
        <f t="shared" si="13"/>
        <v>PUISSANT</v>
      </c>
      <c r="BB22" s="31" t="str">
        <f t="shared" si="13"/>
        <v>Jean-Philippe</v>
      </c>
      <c r="BC22" s="29" t="str">
        <f t="shared" si="15"/>
        <v>F</v>
      </c>
      <c r="BD22" s="30">
        <f t="shared" si="14"/>
        <v>260</v>
      </c>
      <c r="BE22" s="30">
        <f t="shared" si="16"/>
        <v>0</v>
      </c>
      <c r="BF22" s="29">
        <f t="shared" si="17"/>
      </c>
    </row>
    <row r="23" spans="1:58" s="6" customFormat="1" ht="21.75" customHeight="1">
      <c r="A23" s="89"/>
      <c r="B23" s="88"/>
      <c r="C23" s="88"/>
      <c r="D23" s="88"/>
      <c r="E23" s="89"/>
      <c r="F23" s="89"/>
      <c r="G23" s="89"/>
      <c r="H23" s="89"/>
      <c r="I23" s="89"/>
      <c r="J23" s="90" t="s">
        <v>95</v>
      </c>
      <c r="K23" s="26">
        <f t="shared" si="18"/>
        <v>0</v>
      </c>
      <c r="L23" s="27">
        <f>IF(K23=0,"",RANK(K23,$K$10:$K$23,1))</f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6">
        <f t="shared" si="2"/>
        <v>0</v>
      </c>
      <c r="AR23" s="26">
        <f t="shared" si="3"/>
        <v>0</v>
      </c>
      <c r="AS23" s="26" t="e">
        <f t="shared" si="4"/>
        <v>#NUM!</v>
      </c>
      <c r="AT23" s="26" t="e">
        <f t="shared" si="5"/>
        <v>#NUM!</v>
      </c>
      <c r="AU23" s="26" t="e">
        <f t="shared" si="6"/>
        <v>#NUM!</v>
      </c>
      <c r="AV23" s="26" t="e">
        <f t="shared" si="7"/>
        <v>#NUM!</v>
      </c>
      <c r="AX23" s="28" t="s">
        <v>79</v>
      </c>
      <c r="AY23" s="29">
        <f aca="true" t="shared" si="19" ref="AY23:AY35">E23</f>
        <v>0</v>
      </c>
      <c r="AZ23" s="30">
        <f aca="true" t="shared" si="20" ref="AZ23:AZ35">F23</f>
        <v>0</v>
      </c>
      <c r="BA23" s="31">
        <f aca="true" t="shared" si="21" ref="BA23:BA35">G23</f>
        <v>0</v>
      </c>
      <c r="BB23" s="31">
        <f aca="true" t="shared" si="22" ref="BB23:BB35">H23</f>
        <v>0</v>
      </c>
      <c r="BC23" s="29" t="str">
        <f t="shared" si="15"/>
        <v>S</v>
      </c>
      <c r="BD23" s="30">
        <f aca="true" t="shared" si="23" ref="BD23:BD35">I23</f>
        <v>0</v>
      </c>
      <c r="BE23" s="30">
        <f t="shared" si="16"/>
        <v>0</v>
      </c>
      <c r="BF23" s="29">
        <f t="shared" si="17"/>
      </c>
    </row>
    <row r="24" spans="1:58" s="6" customFormat="1" ht="21.75" customHeight="1">
      <c r="A24" s="32"/>
      <c r="B24" s="33"/>
      <c r="C24" s="33"/>
      <c r="D24" s="33"/>
      <c r="E24" s="23"/>
      <c r="F24" s="23"/>
      <c r="G24" s="24"/>
      <c r="H24" s="25"/>
      <c r="I24" s="23"/>
      <c r="J24" s="23"/>
      <c r="K24" s="26">
        <f t="shared" si="18"/>
        <v>0</v>
      </c>
      <c r="L24" s="27">
        <f>IF(K24=0,"",RANK(K24,$K$10:$K$38,1))</f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6">
        <f t="shared" si="2"/>
        <v>0</v>
      </c>
      <c r="AR24" s="26">
        <f t="shared" si="3"/>
        <v>0</v>
      </c>
      <c r="AS24" s="26" t="e">
        <f t="shared" si="4"/>
        <v>#NUM!</v>
      </c>
      <c r="AT24" s="26" t="e">
        <f t="shared" si="5"/>
        <v>#NUM!</v>
      </c>
      <c r="AU24" s="26" t="e">
        <f t="shared" si="6"/>
        <v>#NUM!</v>
      </c>
      <c r="AV24" s="26" t="e">
        <f t="shared" si="7"/>
        <v>#NUM!</v>
      </c>
      <c r="AX24" s="28" t="s">
        <v>79</v>
      </c>
      <c r="AY24" s="29">
        <f t="shared" si="19"/>
        <v>0</v>
      </c>
      <c r="AZ24" s="30">
        <f t="shared" si="20"/>
        <v>0</v>
      </c>
      <c r="BA24" s="31">
        <f t="shared" si="21"/>
        <v>0</v>
      </c>
      <c r="BB24" s="31">
        <f t="shared" si="22"/>
        <v>0</v>
      </c>
      <c r="BC24" s="29">
        <f t="shared" si="15"/>
        <v>0</v>
      </c>
      <c r="BD24" s="30">
        <f t="shared" si="23"/>
        <v>0</v>
      </c>
      <c r="BE24" s="30">
        <f t="shared" si="16"/>
        <v>0</v>
      </c>
      <c r="BF24" s="29">
        <f t="shared" si="17"/>
      </c>
    </row>
    <row r="25" spans="1:58" s="6" customFormat="1" ht="21.75" customHeight="1">
      <c r="A25" s="32"/>
      <c r="B25" s="33"/>
      <c r="C25" s="33"/>
      <c r="D25" s="33"/>
      <c r="E25" s="23"/>
      <c r="F25" s="23"/>
      <c r="G25" s="24"/>
      <c r="H25" s="25"/>
      <c r="I25" s="23"/>
      <c r="J25" s="23"/>
      <c r="K25" s="26">
        <f t="shared" si="18"/>
        <v>0</v>
      </c>
      <c r="L25" s="27" t="s">
        <v>80</v>
      </c>
      <c r="M25" s="27" t="s">
        <v>80</v>
      </c>
      <c r="N25" s="27" t="s">
        <v>80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6">
        <f t="shared" si="2"/>
        <v>0</v>
      </c>
      <c r="AR25" s="26">
        <f t="shared" si="3"/>
        <v>0</v>
      </c>
      <c r="AS25" s="26" t="e">
        <f t="shared" si="4"/>
        <v>#NUM!</v>
      </c>
      <c r="AT25" s="26" t="e">
        <f t="shared" si="5"/>
        <v>#NUM!</v>
      </c>
      <c r="AU25" s="26" t="e">
        <f t="shared" si="6"/>
        <v>#NUM!</v>
      </c>
      <c r="AV25" s="26" t="e">
        <f t="shared" si="7"/>
        <v>#NUM!</v>
      </c>
      <c r="AX25" s="28" t="s">
        <v>79</v>
      </c>
      <c r="AY25" s="29">
        <f t="shared" si="19"/>
        <v>0</v>
      </c>
      <c r="AZ25" s="30">
        <f t="shared" si="20"/>
        <v>0</v>
      </c>
      <c r="BA25" s="31">
        <f t="shared" si="21"/>
        <v>0</v>
      </c>
      <c r="BB25" s="31">
        <f t="shared" si="22"/>
        <v>0</v>
      </c>
      <c r="BC25" s="29">
        <f t="shared" si="15"/>
        <v>0</v>
      </c>
      <c r="BD25" s="30">
        <f t="shared" si="23"/>
        <v>0</v>
      </c>
      <c r="BE25" s="30">
        <f t="shared" si="16"/>
        <v>0</v>
      </c>
      <c r="BF25" s="29" t="str">
        <f t="shared" si="17"/>
        <v> </v>
      </c>
    </row>
    <row r="26" spans="1:58" ht="21.75" customHeight="1">
      <c r="A26" s="37"/>
      <c r="B26" s="33"/>
      <c r="C26" s="33"/>
      <c r="D26" s="33"/>
      <c r="E26" s="34"/>
      <c r="F26" s="34"/>
      <c r="G26" s="35"/>
      <c r="H26" s="36"/>
      <c r="I26" s="34"/>
      <c r="J26" s="34"/>
      <c r="K26" s="26">
        <f t="shared" si="18"/>
        <v>0</v>
      </c>
      <c r="L26" s="27">
        <f>IF(K26=0,"",RANK(K26,$K$10:$K$38,1))</f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6">
        <f t="shared" si="2"/>
        <v>0</v>
      </c>
      <c r="AR26" s="26">
        <f t="shared" si="3"/>
        <v>0</v>
      </c>
      <c r="AS26" s="26" t="e">
        <f t="shared" si="4"/>
        <v>#NUM!</v>
      </c>
      <c r="AT26" s="26" t="e">
        <f t="shared" si="5"/>
        <v>#NUM!</v>
      </c>
      <c r="AU26" s="26" t="e">
        <f t="shared" si="6"/>
        <v>#NUM!</v>
      </c>
      <c r="AV26" s="26" t="e">
        <f t="shared" si="7"/>
        <v>#NUM!</v>
      </c>
      <c r="AX26" s="28" t="s">
        <v>79</v>
      </c>
      <c r="AY26" s="29">
        <f t="shared" si="19"/>
        <v>0</v>
      </c>
      <c r="AZ26" s="30">
        <f t="shared" si="20"/>
        <v>0</v>
      </c>
      <c r="BA26" s="31">
        <f t="shared" si="21"/>
        <v>0</v>
      </c>
      <c r="BB26" s="31">
        <f t="shared" si="22"/>
        <v>0</v>
      </c>
      <c r="BC26" s="29">
        <f t="shared" si="15"/>
        <v>0</v>
      </c>
      <c r="BD26" s="30">
        <f t="shared" si="23"/>
        <v>0</v>
      </c>
      <c r="BE26" s="30">
        <f t="shared" si="16"/>
        <v>0</v>
      </c>
      <c r="BF26" s="29">
        <f t="shared" si="17"/>
      </c>
    </row>
    <row r="27" spans="1:58" ht="21.75" customHeight="1">
      <c r="A27" s="18"/>
      <c r="B27" s="26"/>
      <c r="C27" s="26"/>
      <c r="D27" s="26"/>
      <c r="E27" s="38"/>
      <c r="F27" s="26"/>
      <c r="G27" s="18"/>
      <c r="H27" s="26"/>
      <c r="I27" s="26"/>
      <c r="J27" s="27"/>
      <c r="K27" s="26">
        <f t="shared" si="18"/>
        <v>0</v>
      </c>
      <c r="L27" s="27">
        <f aca="true" t="shared" si="24" ref="L27:L50">IF(K27=0,"",RANK(K27,$K$10:$K$38,1))</f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6">
        <f t="shared" si="2"/>
        <v>0</v>
      </c>
      <c r="AR27" s="26">
        <f t="shared" si="3"/>
        <v>0</v>
      </c>
      <c r="AS27" s="26" t="e">
        <f t="shared" si="4"/>
        <v>#NUM!</v>
      </c>
      <c r="AT27" s="26" t="e">
        <f t="shared" si="5"/>
        <v>#NUM!</v>
      </c>
      <c r="AU27" s="26" t="e">
        <f t="shared" si="6"/>
        <v>#NUM!</v>
      </c>
      <c r="AV27" s="26" t="e">
        <f t="shared" si="7"/>
        <v>#NUM!</v>
      </c>
      <c r="AX27" s="28" t="s">
        <v>79</v>
      </c>
      <c r="AY27" s="29">
        <f t="shared" si="19"/>
        <v>0</v>
      </c>
      <c r="AZ27" s="30">
        <f t="shared" si="20"/>
        <v>0</v>
      </c>
      <c r="BA27" s="31">
        <f t="shared" si="21"/>
        <v>0</v>
      </c>
      <c r="BB27" s="31">
        <f t="shared" si="22"/>
        <v>0</v>
      </c>
      <c r="BC27" s="29">
        <f t="shared" si="15"/>
        <v>0</v>
      </c>
      <c r="BD27" s="30">
        <f t="shared" si="23"/>
        <v>0</v>
      </c>
      <c r="BE27" s="30">
        <f t="shared" si="16"/>
        <v>0</v>
      </c>
      <c r="BF27" s="29">
        <f t="shared" si="17"/>
      </c>
    </row>
    <row r="28" spans="1:58" ht="21.75" customHeight="1">
      <c r="A28" s="18"/>
      <c r="B28" s="26"/>
      <c r="C28" s="26"/>
      <c r="D28" s="26"/>
      <c r="E28" s="38"/>
      <c r="F28" s="26"/>
      <c r="G28" s="18"/>
      <c r="H28" s="26"/>
      <c r="I28" s="26"/>
      <c r="J28" s="27"/>
      <c r="K28" s="26">
        <f t="shared" si="18"/>
        <v>0</v>
      </c>
      <c r="L28" s="27">
        <f t="shared" si="24"/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6">
        <f t="shared" si="2"/>
        <v>0</v>
      </c>
      <c r="AR28" s="26">
        <f t="shared" si="3"/>
        <v>0</v>
      </c>
      <c r="AS28" s="26" t="e">
        <f t="shared" si="4"/>
        <v>#NUM!</v>
      </c>
      <c r="AT28" s="26" t="e">
        <f t="shared" si="5"/>
        <v>#NUM!</v>
      </c>
      <c r="AU28" s="26" t="e">
        <f t="shared" si="6"/>
        <v>#NUM!</v>
      </c>
      <c r="AV28" s="26" t="e">
        <f t="shared" si="7"/>
        <v>#NUM!</v>
      </c>
      <c r="AX28" s="28" t="s">
        <v>79</v>
      </c>
      <c r="AY28" s="29">
        <f t="shared" si="19"/>
        <v>0</v>
      </c>
      <c r="AZ28" s="30">
        <f t="shared" si="20"/>
        <v>0</v>
      </c>
      <c r="BA28" s="31">
        <f t="shared" si="21"/>
        <v>0</v>
      </c>
      <c r="BB28" s="31">
        <f t="shared" si="22"/>
        <v>0</v>
      </c>
      <c r="BC28" s="29">
        <f t="shared" si="15"/>
        <v>0</v>
      </c>
      <c r="BD28" s="30">
        <f t="shared" si="23"/>
        <v>0</v>
      </c>
      <c r="BE28" s="30">
        <f t="shared" si="16"/>
        <v>0</v>
      </c>
      <c r="BF28" s="29">
        <f t="shared" si="17"/>
      </c>
    </row>
    <row r="29" spans="1:58" ht="21.75" customHeight="1">
      <c r="A29" s="18"/>
      <c r="B29" s="26"/>
      <c r="C29" s="26"/>
      <c r="D29" s="26"/>
      <c r="E29" s="38"/>
      <c r="F29" s="26"/>
      <c r="G29" s="18"/>
      <c r="H29" s="26"/>
      <c r="I29" s="26"/>
      <c r="J29" s="27"/>
      <c r="K29" s="26">
        <f t="shared" si="18"/>
        <v>0</v>
      </c>
      <c r="L29" s="27">
        <f t="shared" si="24"/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6">
        <f t="shared" si="2"/>
        <v>0</v>
      </c>
      <c r="AR29" s="26">
        <f t="shared" si="3"/>
        <v>0</v>
      </c>
      <c r="AS29" s="26" t="e">
        <f t="shared" si="4"/>
        <v>#NUM!</v>
      </c>
      <c r="AT29" s="26" t="e">
        <f t="shared" si="5"/>
        <v>#NUM!</v>
      </c>
      <c r="AU29" s="26" t="e">
        <f t="shared" si="6"/>
        <v>#NUM!</v>
      </c>
      <c r="AV29" s="26" t="e">
        <f t="shared" si="7"/>
        <v>#NUM!</v>
      </c>
      <c r="AX29" s="28" t="s">
        <v>79</v>
      </c>
      <c r="AY29" s="29">
        <f t="shared" si="19"/>
        <v>0</v>
      </c>
      <c r="AZ29" s="30">
        <f t="shared" si="20"/>
        <v>0</v>
      </c>
      <c r="BA29" s="31">
        <f t="shared" si="21"/>
        <v>0</v>
      </c>
      <c r="BB29" s="31">
        <f t="shared" si="22"/>
        <v>0</v>
      </c>
      <c r="BC29" s="29">
        <f t="shared" si="15"/>
        <v>0</v>
      </c>
      <c r="BD29" s="30">
        <f t="shared" si="23"/>
        <v>0</v>
      </c>
      <c r="BE29" s="30">
        <f t="shared" si="16"/>
        <v>0</v>
      </c>
      <c r="BF29" s="29">
        <f t="shared" si="17"/>
      </c>
    </row>
    <row r="30" spans="1:58" ht="21.75" customHeight="1">
      <c r="A30" s="18"/>
      <c r="B30" s="26"/>
      <c r="C30" s="26"/>
      <c r="D30" s="26"/>
      <c r="E30" s="39"/>
      <c r="F30" s="26"/>
      <c r="G30" s="18"/>
      <c r="H30" s="26"/>
      <c r="I30" s="26"/>
      <c r="J30" s="27"/>
      <c r="K30" s="26">
        <f t="shared" si="18"/>
        <v>0</v>
      </c>
      <c r="L30" s="27">
        <f t="shared" si="24"/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6">
        <f t="shared" si="2"/>
        <v>0</v>
      </c>
      <c r="AR30" s="26">
        <f t="shared" si="3"/>
        <v>0</v>
      </c>
      <c r="AS30" s="26" t="e">
        <f t="shared" si="4"/>
        <v>#NUM!</v>
      </c>
      <c r="AT30" s="26" t="e">
        <f t="shared" si="5"/>
        <v>#NUM!</v>
      </c>
      <c r="AU30" s="26" t="e">
        <f t="shared" si="6"/>
        <v>#NUM!</v>
      </c>
      <c r="AV30" s="26" t="e">
        <f t="shared" si="7"/>
        <v>#NUM!</v>
      </c>
      <c r="AX30" s="28" t="s">
        <v>79</v>
      </c>
      <c r="AY30" s="29">
        <f t="shared" si="19"/>
        <v>0</v>
      </c>
      <c r="AZ30" s="30">
        <f t="shared" si="20"/>
        <v>0</v>
      </c>
      <c r="BA30" s="31">
        <f t="shared" si="21"/>
        <v>0</v>
      </c>
      <c r="BB30" s="31">
        <f t="shared" si="22"/>
        <v>0</v>
      </c>
      <c r="BC30" s="29">
        <f t="shared" si="15"/>
        <v>0</v>
      </c>
      <c r="BD30" s="30">
        <f t="shared" si="23"/>
        <v>0</v>
      </c>
      <c r="BE30" s="30">
        <f t="shared" si="16"/>
        <v>0</v>
      </c>
      <c r="BF30" s="29">
        <f t="shared" si="17"/>
      </c>
    </row>
    <row r="31" spans="1:58" ht="21.75" customHeight="1">
      <c r="A31" s="18"/>
      <c r="B31" s="26"/>
      <c r="C31" s="26"/>
      <c r="D31" s="26"/>
      <c r="E31" s="40"/>
      <c r="F31" s="26"/>
      <c r="G31" s="18"/>
      <c r="H31" s="26"/>
      <c r="I31" s="26"/>
      <c r="J31" s="27"/>
      <c r="K31" s="26">
        <f t="shared" si="18"/>
        <v>0</v>
      </c>
      <c r="L31" s="27">
        <f t="shared" si="24"/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6">
        <f t="shared" si="2"/>
        <v>0</v>
      </c>
      <c r="AR31" s="26">
        <f t="shared" si="3"/>
        <v>0</v>
      </c>
      <c r="AS31" s="26" t="e">
        <f t="shared" si="4"/>
        <v>#NUM!</v>
      </c>
      <c r="AT31" s="26" t="e">
        <f t="shared" si="5"/>
        <v>#NUM!</v>
      </c>
      <c r="AU31" s="26" t="e">
        <f t="shared" si="6"/>
        <v>#NUM!</v>
      </c>
      <c r="AV31" s="26" t="e">
        <f t="shared" si="7"/>
        <v>#NUM!</v>
      </c>
      <c r="AX31" s="28" t="s">
        <v>79</v>
      </c>
      <c r="AY31" s="29">
        <f t="shared" si="19"/>
        <v>0</v>
      </c>
      <c r="AZ31" s="30">
        <f t="shared" si="20"/>
        <v>0</v>
      </c>
      <c r="BA31" s="31">
        <f t="shared" si="21"/>
        <v>0</v>
      </c>
      <c r="BB31" s="31">
        <f t="shared" si="22"/>
        <v>0</v>
      </c>
      <c r="BC31" s="29">
        <f t="shared" si="15"/>
        <v>0</v>
      </c>
      <c r="BD31" s="30">
        <f t="shared" si="23"/>
        <v>0</v>
      </c>
      <c r="BE31" s="30">
        <f t="shared" si="16"/>
        <v>0</v>
      </c>
      <c r="BF31" s="29">
        <f t="shared" si="17"/>
      </c>
    </row>
    <row r="32" spans="1:58" ht="21.75" customHeight="1">
      <c r="A32" s="18"/>
      <c r="B32" s="26"/>
      <c r="C32" s="26"/>
      <c r="D32" s="26"/>
      <c r="E32" s="39"/>
      <c r="F32" s="27"/>
      <c r="G32" s="41"/>
      <c r="H32" s="27"/>
      <c r="I32" s="27"/>
      <c r="J32" s="27"/>
      <c r="K32" s="26">
        <f t="shared" si="18"/>
        <v>0</v>
      </c>
      <c r="L32" s="27">
        <f t="shared" si="24"/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6">
        <f t="shared" si="2"/>
        <v>0</v>
      </c>
      <c r="AR32" s="26">
        <f t="shared" si="3"/>
        <v>0</v>
      </c>
      <c r="AS32" s="26" t="e">
        <f t="shared" si="4"/>
        <v>#NUM!</v>
      </c>
      <c r="AT32" s="26" t="e">
        <f t="shared" si="5"/>
        <v>#NUM!</v>
      </c>
      <c r="AU32" s="26" t="e">
        <f t="shared" si="6"/>
        <v>#NUM!</v>
      </c>
      <c r="AV32" s="26" t="e">
        <f t="shared" si="7"/>
        <v>#NUM!</v>
      </c>
      <c r="AX32" s="28" t="s">
        <v>79</v>
      </c>
      <c r="AY32" s="29">
        <f t="shared" si="19"/>
        <v>0</v>
      </c>
      <c r="AZ32" s="30">
        <f t="shared" si="20"/>
        <v>0</v>
      </c>
      <c r="BA32" s="31">
        <f t="shared" si="21"/>
        <v>0</v>
      </c>
      <c r="BB32" s="31">
        <f t="shared" si="22"/>
        <v>0</v>
      </c>
      <c r="BC32" s="29">
        <f t="shared" si="15"/>
        <v>0</v>
      </c>
      <c r="BD32" s="30">
        <f t="shared" si="23"/>
        <v>0</v>
      </c>
      <c r="BE32" s="30">
        <f t="shared" si="16"/>
        <v>0</v>
      </c>
      <c r="BF32" s="29">
        <f t="shared" si="17"/>
      </c>
    </row>
    <row r="33" spans="1:58" ht="21.75" customHeight="1">
      <c r="A33" s="18"/>
      <c r="B33" s="26"/>
      <c r="C33" s="26"/>
      <c r="D33" s="26"/>
      <c r="E33" s="39"/>
      <c r="F33" s="26"/>
      <c r="G33" s="18"/>
      <c r="H33" s="33"/>
      <c r="I33" s="26"/>
      <c r="J33" s="27"/>
      <c r="K33" s="26">
        <f t="shared" si="18"/>
        <v>0</v>
      </c>
      <c r="L33" s="27">
        <f t="shared" si="24"/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6">
        <f t="shared" si="2"/>
        <v>0</v>
      </c>
      <c r="AR33" s="26">
        <f t="shared" si="3"/>
        <v>0</v>
      </c>
      <c r="AS33" s="26" t="e">
        <f t="shared" si="4"/>
        <v>#NUM!</v>
      </c>
      <c r="AT33" s="26" t="e">
        <f t="shared" si="5"/>
        <v>#NUM!</v>
      </c>
      <c r="AU33" s="26" t="e">
        <f t="shared" si="6"/>
        <v>#NUM!</v>
      </c>
      <c r="AV33" s="26" t="e">
        <f t="shared" si="7"/>
        <v>#NUM!</v>
      </c>
      <c r="AX33" s="28" t="s">
        <v>79</v>
      </c>
      <c r="AY33" s="29">
        <f t="shared" si="19"/>
        <v>0</v>
      </c>
      <c r="AZ33" s="30">
        <f t="shared" si="20"/>
        <v>0</v>
      </c>
      <c r="BA33" s="31">
        <f t="shared" si="21"/>
        <v>0</v>
      </c>
      <c r="BB33" s="31">
        <f t="shared" si="22"/>
        <v>0</v>
      </c>
      <c r="BC33" s="29">
        <f t="shared" si="15"/>
        <v>0</v>
      </c>
      <c r="BD33" s="30">
        <f t="shared" si="23"/>
        <v>0</v>
      </c>
      <c r="BE33" s="30">
        <f t="shared" si="16"/>
        <v>0</v>
      </c>
      <c r="BF33" s="29">
        <f t="shared" si="17"/>
      </c>
    </row>
    <row r="34" spans="1:58" ht="21.75" customHeight="1">
      <c r="A34" s="18"/>
      <c r="B34" s="26"/>
      <c r="C34" s="26"/>
      <c r="D34" s="26"/>
      <c r="E34" s="39"/>
      <c r="F34" s="27"/>
      <c r="G34" s="41"/>
      <c r="H34" s="27"/>
      <c r="I34" s="27"/>
      <c r="J34" s="27"/>
      <c r="K34" s="26">
        <f t="shared" si="18"/>
        <v>0</v>
      </c>
      <c r="L34" s="27">
        <f t="shared" si="24"/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6">
        <f t="shared" si="2"/>
        <v>0</v>
      </c>
      <c r="AR34" s="26">
        <f t="shared" si="3"/>
        <v>0</v>
      </c>
      <c r="AS34" s="26" t="e">
        <f t="shared" si="4"/>
        <v>#NUM!</v>
      </c>
      <c r="AT34" s="26" t="e">
        <f t="shared" si="5"/>
        <v>#NUM!</v>
      </c>
      <c r="AU34" s="26" t="e">
        <f t="shared" si="6"/>
        <v>#NUM!</v>
      </c>
      <c r="AV34" s="26" t="e">
        <f t="shared" si="7"/>
        <v>#NUM!</v>
      </c>
      <c r="AX34" s="28" t="s">
        <v>79</v>
      </c>
      <c r="AY34" s="29">
        <f t="shared" si="19"/>
        <v>0</v>
      </c>
      <c r="AZ34" s="30">
        <f t="shared" si="20"/>
        <v>0</v>
      </c>
      <c r="BA34" s="31">
        <f t="shared" si="21"/>
        <v>0</v>
      </c>
      <c r="BB34" s="31">
        <f t="shared" si="22"/>
        <v>0</v>
      </c>
      <c r="BC34" s="29">
        <f t="shared" si="15"/>
        <v>0</v>
      </c>
      <c r="BD34" s="30">
        <f t="shared" si="23"/>
        <v>0</v>
      </c>
      <c r="BE34" s="30">
        <f t="shared" si="16"/>
        <v>0</v>
      </c>
      <c r="BF34" s="29">
        <f t="shared" si="17"/>
      </c>
    </row>
    <row r="35" spans="1:58" ht="21.75" customHeight="1">
      <c r="A35" s="18"/>
      <c r="B35" s="26"/>
      <c r="C35" s="26"/>
      <c r="D35" s="26"/>
      <c r="E35" s="38"/>
      <c r="F35" s="26"/>
      <c r="G35" s="18"/>
      <c r="H35" s="26"/>
      <c r="I35" s="26"/>
      <c r="J35" s="27"/>
      <c r="K35" s="26">
        <f t="shared" si="18"/>
        <v>0</v>
      </c>
      <c r="L35" s="27">
        <f t="shared" si="24"/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6">
        <f t="shared" si="2"/>
        <v>0</v>
      </c>
      <c r="AR35" s="26">
        <f t="shared" si="3"/>
        <v>0</v>
      </c>
      <c r="AS35" s="26" t="e">
        <f t="shared" si="4"/>
        <v>#NUM!</v>
      </c>
      <c r="AT35" s="26" t="e">
        <f t="shared" si="5"/>
        <v>#NUM!</v>
      </c>
      <c r="AU35" s="26" t="e">
        <f t="shared" si="6"/>
        <v>#NUM!</v>
      </c>
      <c r="AV35" s="26" t="e">
        <f t="shared" si="7"/>
        <v>#NUM!</v>
      </c>
      <c r="AX35" s="28" t="s">
        <v>79</v>
      </c>
      <c r="AY35" s="29">
        <f t="shared" si="19"/>
        <v>0</v>
      </c>
      <c r="AZ35" s="30">
        <f t="shared" si="20"/>
        <v>0</v>
      </c>
      <c r="BA35" s="31">
        <f t="shared" si="21"/>
        <v>0</v>
      </c>
      <c r="BB35" s="31">
        <f t="shared" si="22"/>
        <v>0</v>
      </c>
      <c r="BC35" s="29">
        <f t="shared" si="15"/>
        <v>0</v>
      </c>
      <c r="BD35" s="30">
        <f t="shared" si="23"/>
        <v>0</v>
      </c>
      <c r="BE35" s="30">
        <f t="shared" si="16"/>
        <v>0</v>
      </c>
      <c r="BF35" s="29">
        <f t="shared" si="17"/>
      </c>
    </row>
    <row r="36" spans="1:58" ht="21.75" customHeight="1">
      <c r="A36" s="18"/>
      <c r="B36" s="26"/>
      <c r="C36" s="26"/>
      <c r="D36" s="26"/>
      <c r="E36" s="39"/>
      <c r="F36" s="26"/>
      <c r="G36" s="18"/>
      <c r="H36" s="26"/>
      <c r="I36" s="26"/>
      <c r="J36" s="27"/>
      <c r="K36" s="26">
        <f t="shared" si="18"/>
        <v>0</v>
      </c>
      <c r="L36" s="27">
        <f t="shared" si="24"/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6">
        <f t="shared" si="2"/>
        <v>0</v>
      </c>
      <c r="AR36" s="26">
        <f t="shared" si="3"/>
        <v>0</v>
      </c>
      <c r="AS36" s="26" t="e">
        <f t="shared" si="4"/>
        <v>#NUM!</v>
      </c>
      <c r="AT36" s="26" t="e">
        <f t="shared" si="5"/>
        <v>#NUM!</v>
      </c>
      <c r="AU36" s="26" t="e">
        <f t="shared" si="6"/>
        <v>#NUM!</v>
      </c>
      <c r="AV36" s="26" t="e">
        <f t="shared" si="7"/>
        <v>#NUM!</v>
      </c>
      <c r="AX36" s="28" t="s">
        <v>79</v>
      </c>
      <c r="AY36" s="29">
        <f aca="true" t="shared" si="25" ref="AY36:AY50">E36</f>
        <v>0</v>
      </c>
      <c r="AZ36" s="30">
        <f aca="true" t="shared" si="26" ref="AZ36:AZ50">F36</f>
        <v>0</v>
      </c>
      <c r="BA36" s="31">
        <f aca="true" t="shared" si="27" ref="BA36:BA50">G36</f>
        <v>0</v>
      </c>
      <c r="BB36" s="31">
        <f aca="true" t="shared" si="28" ref="BB36:BB50">H36</f>
        <v>0</v>
      </c>
      <c r="BC36" s="29">
        <f aca="true" t="shared" si="29" ref="BC36:BC50">J36</f>
        <v>0</v>
      </c>
      <c r="BD36" s="30">
        <f aca="true" t="shared" si="30" ref="BD36:BD50">I36</f>
        <v>0</v>
      </c>
      <c r="BE36" s="30">
        <f aca="true" t="shared" si="31" ref="BE36:BE50">K36</f>
        <v>0</v>
      </c>
      <c r="BF36" s="29">
        <f aca="true" t="shared" si="32" ref="BF36:BF50">L36</f>
      </c>
    </row>
    <row r="37" spans="1:58" ht="21.75" customHeight="1">
      <c r="A37" s="18"/>
      <c r="B37" s="26"/>
      <c r="C37" s="26"/>
      <c r="D37" s="26"/>
      <c r="E37" s="39"/>
      <c r="F37" s="26"/>
      <c r="G37" s="18"/>
      <c r="H37" s="26"/>
      <c r="I37" s="26"/>
      <c r="J37" s="27"/>
      <c r="K37" s="26">
        <f t="shared" si="18"/>
        <v>0</v>
      </c>
      <c r="L37" s="27">
        <f t="shared" si="24"/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6">
        <f t="shared" si="2"/>
        <v>0</v>
      </c>
      <c r="AR37" s="26">
        <f t="shared" si="3"/>
        <v>0</v>
      </c>
      <c r="AS37" s="26" t="e">
        <f t="shared" si="4"/>
        <v>#NUM!</v>
      </c>
      <c r="AT37" s="26" t="e">
        <f t="shared" si="5"/>
        <v>#NUM!</v>
      </c>
      <c r="AU37" s="26" t="e">
        <f t="shared" si="6"/>
        <v>#NUM!</v>
      </c>
      <c r="AV37" s="26" t="e">
        <f t="shared" si="7"/>
        <v>#NUM!</v>
      </c>
      <c r="AX37" s="28" t="s">
        <v>79</v>
      </c>
      <c r="AY37" s="29">
        <f t="shared" si="25"/>
        <v>0</v>
      </c>
      <c r="AZ37" s="30">
        <f t="shared" si="26"/>
        <v>0</v>
      </c>
      <c r="BA37" s="31">
        <f t="shared" si="27"/>
        <v>0</v>
      </c>
      <c r="BB37" s="31">
        <f t="shared" si="28"/>
        <v>0</v>
      </c>
      <c r="BC37" s="29">
        <f t="shared" si="29"/>
        <v>0</v>
      </c>
      <c r="BD37" s="30">
        <f t="shared" si="30"/>
        <v>0</v>
      </c>
      <c r="BE37" s="30">
        <f t="shared" si="31"/>
        <v>0</v>
      </c>
      <c r="BF37" s="29">
        <f t="shared" si="32"/>
      </c>
    </row>
    <row r="38" spans="1:58" ht="21.75" customHeight="1">
      <c r="A38" s="18"/>
      <c r="B38" s="26"/>
      <c r="C38" s="26"/>
      <c r="D38" s="26"/>
      <c r="E38" s="39"/>
      <c r="F38" s="26"/>
      <c r="G38" s="18"/>
      <c r="H38" s="26"/>
      <c r="I38" s="26"/>
      <c r="J38" s="27"/>
      <c r="K38" s="26">
        <f t="shared" si="18"/>
        <v>0</v>
      </c>
      <c r="L38" s="27">
        <f t="shared" si="24"/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6">
        <f t="shared" si="2"/>
        <v>0</v>
      </c>
      <c r="AR38" s="26">
        <f t="shared" si="3"/>
        <v>0</v>
      </c>
      <c r="AS38" s="26" t="e">
        <f t="shared" si="4"/>
        <v>#NUM!</v>
      </c>
      <c r="AT38" s="26" t="e">
        <f t="shared" si="5"/>
        <v>#NUM!</v>
      </c>
      <c r="AU38" s="26" t="e">
        <f t="shared" si="6"/>
        <v>#NUM!</v>
      </c>
      <c r="AV38" s="26" t="e">
        <f t="shared" si="7"/>
        <v>#NUM!</v>
      </c>
      <c r="AX38" s="28" t="s">
        <v>79</v>
      </c>
      <c r="AY38" s="29">
        <f t="shared" si="25"/>
        <v>0</v>
      </c>
      <c r="AZ38" s="30">
        <f t="shared" si="26"/>
        <v>0</v>
      </c>
      <c r="BA38" s="31">
        <f t="shared" si="27"/>
        <v>0</v>
      </c>
      <c r="BB38" s="31">
        <f t="shared" si="28"/>
        <v>0</v>
      </c>
      <c r="BC38" s="29">
        <f t="shared" si="29"/>
        <v>0</v>
      </c>
      <c r="BD38" s="30">
        <f t="shared" si="30"/>
        <v>0</v>
      </c>
      <c r="BE38" s="30">
        <f t="shared" si="31"/>
        <v>0</v>
      </c>
      <c r="BF38" s="29">
        <f t="shared" si="32"/>
      </c>
    </row>
    <row r="39" spans="1:58" ht="24.75" customHeight="1">
      <c r="A39" s="41"/>
      <c r="B39" s="27"/>
      <c r="C39" s="27"/>
      <c r="D39" s="27"/>
      <c r="E39" s="42"/>
      <c r="F39" s="27"/>
      <c r="G39" s="41"/>
      <c r="H39" s="27"/>
      <c r="I39" s="27"/>
      <c r="J39" s="27"/>
      <c r="K39" s="26">
        <f t="shared" si="18"/>
        <v>0</v>
      </c>
      <c r="L39" s="27">
        <f t="shared" si="24"/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6">
        <f t="shared" si="2"/>
        <v>0</v>
      </c>
      <c r="AR39" s="26">
        <f t="shared" si="3"/>
        <v>0</v>
      </c>
      <c r="AS39" s="26" t="e">
        <f t="shared" si="4"/>
        <v>#NUM!</v>
      </c>
      <c r="AT39" s="26" t="e">
        <f t="shared" si="5"/>
        <v>#NUM!</v>
      </c>
      <c r="AU39" s="26" t="e">
        <f t="shared" si="6"/>
        <v>#NUM!</v>
      </c>
      <c r="AV39" s="26" t="e">
        <f t="shared" si="7"/>
        <v>#NUM!</v>
      </c>
      <c r="AX39" s="28" t="s">
        <v>79</v>
      </c>
      <c r="AY39" s="29">
        <f t="shared" si="25"/>
        <v>0</v>
      </c>
      <c r="AZ39" s="30">
        <f t="shared" si="26"/>
        <v>0</v>
      </c>
      <c r="BA39" s="31">
        <f t="shared" si="27"/>
        <v>0</v>
      </c>
      <c r="BB39" s="31">
        <f t="shared" si="28"/>
        <v>0</v>
      </c>
      <c r="BC39" s="29">
        <f t="shared" si="29"/>
        <v>0</v>
      </c>
      <c r="BD39" s="30">
        <f t="shared" si="30"/>
        <v>0</v>
      </c>
      <c r="BE39" s="30">
        <f t="shared" si="31"/>
        <v>0</v>
      </c>
      <c r="BF39" s="29">
        <f t="shared" si="32"/>
      </c>
    </row>
    <row r="40" spans="1:58" ht="15">
      <c r="A40" s="41"/>
      <c r="B40" s="27"/>
      <c r="C40" s="27"/>
      <c r="D40" s="27"/>
      <c r="E40" s="42"/>
      <c r="F40" s="27"/>
      <c r="G40" s="41"/>
      <c r="H40" s="27"/>
      <c r="I40" s="27"/>
      <c r="J40" s="27"/>
      <c r="K40" s="26">
        <f t="shared" si="18"/>
        <v>0</v>
      </c>
      <c r="L40" s="27">
        <f t="shared" si="24"/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6">
        <f t="shared" si="2"/>
        <v>0</v>
      </c>
      <c r="AR40" s="26">
        <f t="shared" si="3"/>
        <v>0</v>
      </c>
      <c r="AS40" s="26" t="e">
        <f t="shared" si="4"/>
        <v>#NUM!</v>
      </c>
      <c r="AT40" s="26" t="e">
        <f t="shared" si="5"/>
        <v>#NUM!</v>
      </c>
      <c r="AU40" s="26" t="e">
        <f t="shared" si="6"/>
        <v>#NUM!</v>
      </c>
      <c r="AV40" s="26" t="e">
        <f t="shared" si="7"/>
        <v>#NUM!</v>
      </c>
      <c r="AX40" s="28" t="s">
        <v>79</v>
      </c>
      <c r="AY40" s="29">
        <f t="shared" si="25"/>
        <v>0</v>
      </c>
      <c r="AZ40" s="30">
        <f t="shared" si="26"/>
        <v>0</v>
      </c>
      <c r="BA40" s="31">
        <f t="shared" si="27"/>
        <v>0</v>
      </c>
      <c r="BB40" s="31">
        <f t="shared" si="28"/>
        <v>0</v>
      </c>
      <c r="BC40" s="29">
        <f t="shared" si="29"/>
        <v>0</v>
      </c>
      <c r="BD40" s="30">
        <f t="shared" si="30"/>
        <v>0</v>
      </c>
      <c r="BE40" s="30">
        <f t="shared" si="31"/>
        <v>0</v>
      </c>
      <c r="BF40" s="29">
        <f t="shared" si="32"/>
      </c>
    </row>
    <row r="41" spans="1:58" ht="15">
      <c r="A41" s="41"/>
      <c r="B41" s="27"/>
      <c r="C41" s="27"/>
      <c r="D41" s="27"/>
      <c r="E41" s="42"/>
      <c r="F41" s="27"/>
      <c r="G41" s="41"/>
      <c r="H41" s="27"/>
      <c r="I41" s="27"/>
      <c r="J41" s="27"/>
      <c r="K41" s="26">
        <f t="shared" si="18"/>
        <v>0</v>
      </c>
      <c r="L41" s="27">
        <f t="shared" si="24"/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6">
        <f t="shared" si="2"/>
        <v>0</v>
      </c>
      <c r="AR41" s="26">
        <f t="shared" si="3"/>
        <v>0</v>
      </c>
      <c r="AS41" s="26" t="e">
        <f t="shared" si="4"/>
        <v>#NUM!</v>
      </c>
      <c r="AT41" s="26" t="e">
        <f t="shared" si="5"/>
        <v>#NUM!</v>
      </c>
      <c r="AU41" s="26" t="e">
        <f t="shared" si="6"/>
        <v>#NUM!</v>
      </c>
      <c r="AV41" s="26" t="e">
        <f t="shared" si="7"/>
        <v>#NUM!</v>
      </c>
      <c r="AX41" s="28" t="s">
        <v>79</v>
      </c>
      <c r="AY41" s="29">
        <f t="shared" si="25"/>
        <v>0</v>
      </c>
      <c r="AZ41" s="30">
        <f t="shared" si="26"/>
        <v>0</v>
      </c>
      <c r="BA41" s="31">
        <f t="shared" si="27"/>
        <v>0</v>
      </c>
      <c r="BB41" s="31">
        <f t="shared" si="28"/>
        <v>0</v>
      </c>
      <c r="BC41" s="29">
        <f t="shared" si="29"/>
        <v>0</v>
      </c>
      <c r="BD41" s="30">
        <f t="shared" si="30"/>
        <v>0</v>
      </c>
      <c r="BE41" s="30">
        <f t="shared" si="31"/>
        <v>0</v>
      </c>
      <c r="BF41" s="29">
        <f t="shared" si="32"/>
      </c>
    </row>
    <row r="42" spans="1:58" ht="15">
      <c r="A42" s="41"/>
      <c r="B42" s="27"/>
      <c r="C42" s="27"/>
      <c r="D42" s="27"/>
      <c r="E42" s="42"/>
      <c r="F42" s="27"/>
      <c r="G42" s="41"/>
      <c r="H42" s="27"/>
      <c r="I42" s="27"/>
      <c r="J42" s="27"/>
      <c r="K42" s="26">
        <f t="shared" si="18"/>
        <v>0</v>
      </c>
      <c r="L42" s="27">
        <f t="shared" si="24"/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6">
        <f t="shared" si="2"/>
        <v>0</v>
      </c>
      <c r="AR42" s="26">
        <f t="shared" si="3"/>
        <v>0</v>
      </c>
      <c r="AS42" s="26" t="e">
        <f t="shared" si="4"/>
        <v>#NUM!</v>
      </c>
      <c r="AT42" s="26" t="e">
        <f t="shared" si="5"/>
        <v>#NUM!</v>
      </c>
      <c r="AU42" s="26" t="e">
        <f t="shared" si="6"/>
        <v>#NUM!</v>
      </c>
      <c r="AV42" s="26" t="e">
        <f t="shared" si="7"/>
        <v>#NUM!</v>
      </c>
      <c r="AX42" s="28" t="s">
        <v>79</v>
      </c>
      <c r="AY42" s="29">
        <f t="shared" si="25"/>
        <v>0</v>
      </c>
      <c r="AZ42" s="30">
        <f t="shared" si="26"/>
        <v>0</v>
      </c>
      <c r="BA42" s="31">
        <f t="shared" si="27"/>
        <v>0</v>
      </c>
      <c r="BB42" s="31">
        <f t="shared" si="28"/>
        <v>0</v>
      </c>
      <c r="BC42" s="29">
        <f t="shared" si="29"/>
        <v>0</v>
      </c>
      <c r="BD42" s="30">
        <f t="shared" si="30"/>
        <v>0</v>
      </c>
      <c r="BE42" s="30">
        <f t="shared" si="31"/>
        <v>0</v>
      </c>
      <c r="BF42" s="29">
        <f t="shared" si="32"/>
      </c>
    </row>
    <row r="43" spans="1:58" ht="15">
      <c r="A43" s="41"/>
      <c r="B43" s="27"/>
      <c r="C43" s="27"/>
      <c r="D43" s="27"/>
      <c r="E43" s="42"/>
      <c r="F43" s="27"/>
      <c r="G43" s="41"/>
      <c r="H43" s="27"/>
      <c r="I43" s="27"/>
      <c r="J43" s="27"/>
      <c r="K43" s="26">
        <f t="shared" si="18"/>
        <v>0</v>
      </c>
      <c r="L43" s="27">
        <f t="shared" si="24"/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6">
        <f t="shared" si="2"/>
        <v>0</v>
      </c>
      <c r="AR43" s="26">
        <f t="shared" si="3"/>
        <v>0</v>
      </c>
      <c r="AS43" s="26" t="e">
        <f t="shared" si="4"/>
        <v>#NUM!</v>
      </c>
      <c r="AT43" s="26" t="e">
        <f t="shared" si="5"/>
        <v>#NUM!</v>
      </c>
      <c r="AU43" s="26" t="e">
        <f t="shared" si="6"/>
        <v>#NUM!</v>
      </c>
      <c r="AV43" s="26" t="e">
        <f t="shared" si="7"/>
        <v>#NUM!</v>
      </c>
      <c r="AX43" s="28" t="s">
        <v>79</v>
      </c>
      <c r="AY43" s="29">
        <f t="shared" si="25"/>
        <v>0</v>
      </c>
      <c r="AZ43" s="30">
        <f t="shared" si="26"/>
        <v>0</v>
      </c>
      <c r="BA43" s="31">
        <f t="shared" si="27"/>
        <v>0</v>
      </c>
      <c r="BB43" s="31">
        <f t="shared" si="28"/>
        <v>0</v>
      </c>
      <c r="BC43" s="29">
        <f t="shared" si="29"/>
        <v>0</v>
      </c>
      <c r="BD43" s="30">
        <f t="shared" si="30"/>
        <v>0</v>
      </c>
      <c r="BE43" s="30">
        <f t="shared" si="31"/>
        <v>0</v>
      </c>
      <c r="BF43" s="29">
        <f t="shared" si="32"/>
      </c>
    </row>
    <row r="44" spans="1:58" ht="15">
      <c r="A44" s="41"/>
      <c r="B44" s="27"/>
      <c r="C44" s="27"/>
      <c r="D44" s="27"/>
      <c r="E44" s="42"/>
      <c r="F44" s="27"/>
      <c r="G44" s="41"/>
      <c r="H44" s="27"/>
      <c r="I44" s="27"/>
      <c r="J44" s="27"/>
      <c r="K44" s="26">
        <f t="shared" si="18"/>
        <v>0</v>
      </c>
      <c r="L44" s="27">
        <f t="shared" si="24"/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6">
        <f t="shared" si="2"/>
        <v>0</v>
      </c>
      <c r="AR44" s="26">
        <f t="shared" si="3"/>
        <v>0</v>
      </c>
      <c r="AS44" s="26" t="e">
        <f t="shared" si="4"/>
        <v>#NUM!</v>
      </c>
      <c r="AT44" s="26" t="e">
        <f t="shared" si="5"/>
        <v>#NUM!</v>
      </c>
      <c r="AU44" s="26" t="e">
        <f t="shared" si="6"/>
        <v>#NUM!</v>
      </c>
      <c r="AV44" s="26" t="e">
        <f t="shared" si="7"/>
        <v>#NUM!</v>
      </c>
      <c r="AX44" s="28" t="s">
        <v>79</v>
      </c>
      <c r="AY44" s="29">
        <f t="shared" si="25"/>
        <v>0</v>
      </c>
      <c r="AZ44" s="30">
        <f t="shared" si="26"/>
        <v>0</v>
      </c>
      <c r="BA44" s="31">
        <f t="shared" si="27"/>
        <v>0</v>
      </c>
      <c r="BB44" s="31">
        <f t="shared" si="28"/>
        <v>0</v>
      </c>
      <c r="BC44" s="29">
        <f t="shared" si="29"/>
        <v>0</v>
      </c>
      <c r="BD44" s="30">
        <f t="shared" si="30"/>
        <v>0</v>
      </c>
      <c r="BE44" s="30">
        <f t="shared" si="31"/>
        <v>0</v>
      </c>
      <c r="BF44" s="29">
        <f t="shared" si="32"/>
      </c>
    </row>
    <row r="45" spans="1:58" ht="15">
      <c r="A45" s="41"/>
      <c r="B45" s="27"/>
      <c r="C45" s="27"/>
      <c r="D45" s="27"/>
      <c r="E45" s="42"/>
      <c r="F45" s="27"/>
      <c r="G45" s="41"/>
      <c r="H45" s="27"/>
      <c r="I45" s="27"/>
      <c r="J45" s="27"/>
      <c r="K45" s="26">
        <f t="shared" si="18"/>
        <v>0</v>
      </c>
      <c r="L45" s="27">
        <f t="shared" si="24"/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6">
        <f t="shared" si="2"/>
        <v>0</v>
      </c>
      <c r="AR45" s="26">
        <f t="shared" si="3"/>
        <v>0</v>
      </c>
      <c r="AS45" s="26" t="e">
        <f t="shared" si="4"/>
        <v>#NUM!</v>
      </c>
      <c r="AT45" s="26" t="e">
        <f t="shared" si="5"/>
        <v>#NUM!</v>
      </c>
      <c r="AU45" s="26" t="e">
        <f t="shared" si="6"/>
        <v>#NUM!</v>
      </c>
      <c r="AV45" s="26" t="e">
        <f t="shared" si="7"/>
        <v>#NUM!</v>
      </c>
      <c r="AX45" s="28" t="s">
        <v>79</v>
      </c>
      <c r="AY45" s="29">
        <f t="shared" si="25"/>
        <v>0</v>
      </c>
      <c r="AZ45" s="30">
        <f t="shared" si="26"/>
        <v>0</v>
      </c>
      <c r="BA45" s="31">
        <f t="shared" si="27"/>
        <v>0</v>
      </c>
      <c r="BB45" s="31">
        <f t="shared" si="28"/>
        <v>0</v>
      </c>
      <c r="BC45" s="29">
        <f t="shared" si="29"/>
        <v>0</v>
      </c>
      <c r="BD45" s="30">
        <f t="shared" si="30"/>
        <v>0</v>
      </c>
      <c r="BE45" s="30">
        <f t="shared" si="31"/>
        <v>0</v>
      </c>
      <c r="BF45" s="29">
        <f t="shared" si="32"/>
      </c>
    </row>
    <row r="46" spans="1:58" ht="15">
      <c r="A46" s="41"/>
      <c r="B46" s="27"/>
      <c r="C46" s="27"/>
      <c r="D46" s="27"/>
      <c r="E46" s="42"/>
      <c r="F46" s="27"/>
      <c r="G46" s="41"/>
      <c r="H46" s="27"/>
      <c r="I46" s="27"/>
      <c r="J46" s="27"/>
      <c r="K46" s="26">
        <f t="shared" si="18"/>
        <v>0</v>
      </c>
      <c r="L46" s="27">
        <f t="shared" si="24"/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6">
        <f t="shared" si="2"/>
        <v>0</v>
      </c>
      <c r="AR46" s="26">
        <f t="shared" si="3"/>
        <v>0</v>
      </c>
      <c r="AS46" s="26" t="e">
        <f t="shared" si="4"/>
        <v>#NUM!</v>
      </c>
      <c r="AT46" s="26" t="e">
        <f t="shared" si="5"/>
        <v>#NUM!</v>
      </c>
      <c r="AU46" s="26" t="e">
        <f t="shared" si="6"/>
        <v>#NUM!</v>
      </c>
      <c r="AV46" s="26" t="e">
        <f t="shared" si="7"/>
        <v>#NUM!</v>
      </c>
      <c r="AX46" s="28" t="s">
        <v>79</v>
      </c>
      <c r="AY46" s="29">
        <f t="shared" si="25"/>
        <v>0</v>
      </c>
      <c r="AZ46" s="30">
        <f t="shared" si="26"/>
        <v>0</v>
      </c>
      <c r="BA46" s="31">
        <f t="shared" si="27"/>
        <v>0</v>
      </c>
      <c r="BB46" s="31">
        <f t="shared" si="28"/>
        <v>0</v>
      </c>
      <c r="BC46" s="29">
        <f t="shared" si="29"/>
        <v>0</v>
      </c>
      <c r="BD46" s="30">
        <f t="shared" si="30"/>
        <v>0</v>
      </c>
      <c r="BE46" s="30">
        <f t="shared" si="31"/>
        <v>0</v>
      </c>
      <c r="BF46" s="29">
        <f t="shared" si="32"/>
      </c>
    </row>
    <row r="47" spans="1:58" ht="15">
      <c r="A47" s="41"/>
      <c r="B47" s="27"/>
      <c r="C47" s="27"/>
      <c r="D47" s="27"/>
      <c r="E47" s="42"/>
      <c r="F47" s="27"/>
      <c r="G47" s="27"/>
      <c r="H47" s="27"/>
      <c r="I47" s="27"/>
      <c r="J47" s="27"/>
      <c r="K47" s="26">
        <f t="shared" si="18"/>
        <v>0</v>
      </c>
      <c r="L47" s="27">
        <f t="shared" si="24"/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6">
        <f t="shared" si="2"/>
        <v>0</v>
      </c>
      <c r="AR47" s="26">
        <f t="shared" si="3"/>
        <v>0</v>
      </c>
      <c r="AS47" s="26" t="e">
        <f t="shared" si="4"/>
        <v>#NUM!</v>
      </c>
      <c r="AT47" s="26" t="e">
        <f t="shared" si="5"/>
        <v>#NUM!</v>
      </c>
      <c r="AU47" s="26" t="e">
        <f t="shared" si="6"/>
        <v>#NUM!</v>
      </c>
      <c r="AV47" s="26" t="e">
        <f t="shared" si="7"/>
        <v>#NUM!</v>
      </c>
      <c r="AX47" s="28" t="s">
        <v>79</v>
      </c>
      <c r="AY47" s="29">
        <f t="shared" si="25"/>
        <v>0</v>
      </c>
      <c r="AZ47" s="30">
        <f t="shared" si="26"/>
        <v>0</v>
      </c>
      <c r="BA47" s="31">
        <f t="shared" si="27"/>
        <v>0</v>
      </c>
      <c r="BB47" s="31">
        <f t="shared" si="28"/>
        <v>0</v>
      </c>
      <c r="BC47" s="29">
        <f t="shared" si="29"/>
        <v>0</v>
      </c>
      <c r="BD47" s="30">
        <f t="shared" si="30"/>
        <v>0</v>
      </c>
      <c r="BE47" s="30">
        <f t="shared" si="31"/>
        <v>0</v>
      </c>
      <c r="BF47" s="29">
        <f t="shared" si="32"/>
      </c>
    </row>
    <row r="48" spans="1:58" ht="15">
      <c r="A48" s="41"/>
      <c r="B48" s="27"/>
      <c r="C48" s="27"/>
      <c r="D48" s="27"/>
      <c r="E48" s="42"/>
      <c r="F48" s="27"/>
      <c r="G48" s="27"/>
      <c r="H48" s="27"/>
      <c r="I48" s="27"/>
      <c r="J48" s="27"/>
      <c r="K48" s="26">
        <f t="shared" si="18"/>
        <v>0</v>
      </c>
      <c r="L48" s="27">
        <f t="shared" si="24"/>
      </c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6">
        <f t="shared" si="2"/>
        <v>0</v>
      </c>
      <c r="AR48" s="26">
        <f t="shared" si="3"/>
        <v>0</v>
      </c>
      <c r="AS48" s="26" t="e">
        <f t="shared" si="4"/>
        <v>#NUM!</v>
      </c>
      <c r="AT48" s="26" t="e">
        <f t="shared" si="5"/>
        <v>#NUM!</v>
      </c>
      <c r="AU48" s="26" t="e">
        <f t="shared" si="6"/>
        <v>#NUM!</v>
      </c>
      <c r="AV48" s="26" t="e">
        <f t="shared" si="7"/>
        <v>#NUM!</v>
      </c>
      <c r="AX48" s="28" t="s">
        <v>79</v>
      </c>
      <c r="AY48" s="29">
        <f t="shared" si="25"/>
        <v>0</v>
      </c>
      <c r="AZ48" s="30">
        <f t="shared" si="26"/>
        <v>0</v>
      </c>
      <c r="BA48" s="31">
        <f t="shared" si="27"/>
        <v>0</v>
      </c>
      <c r="BB48" s="31">
        <f t="shared" si="28"/>
        <v>0</v>
      </c>
      <c r="BC48" s="29">
        <f t="shared" si="29"/>
        <v>0</v>
      </c>
      <c r="BD48" s="30">
        <f t="shared" si="30"/>
        <v>0</v>
      </c>
      <c r="BE48" s="30">
        <f t="shared" si="31"/>
        <v>0</v>
      </c>
      <c r="BF48" s="29">
        <f t="shared" si="32"/>
      </c>
    </row>
    <row r="49" spans="1:58" ht="15">
      <c r="A49" s="41"/>
      <c r="B49" s="27"/>
      <c r="C49" s="27"/>
      <c r="D49" s="27"/>
      <c r="E49" s="42"/>
      <c r="F49" s="27"/>
      <c r="G49" s="27"/>
      <c r="H49" s="27"/>
      <c r="I49" s="27"/>
      <c r="J49" s="27"/>
      <c r="K49" s="26">
        <f t="shared" si="18"/>
        <v>0</v>
      </c>
      <c r="L49" s="27">
        <f t="shared" si="24"/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6">
        <f t="shared" si="2"/>
        <v>0</v>
      </c>
      <c r="AR49" s="26">
        <f t="shared" si="3"/>
        <v>0</v>
      </c>
      <c r="AS49" s="26" t="e">
        <f t="shared" si="4"/>
        <v>#NUM!</v>
      </c>
      <c r="AT49" s="26" t="e">
        <f t="shared" si="5"/>
        <v>#NUM!</v>
      </c>
      <c r="AU49" s="26" t="e">
        <f t="shared" si="6"/>
        <v>#NUM!</v>
      </c>
      <c r="AV49" s="26" t="e">
        <f t="shared" si="7"/>
        <v>#NUM!</v>
      </c>
      <c r="AX49" s="28" t="s">
        <v>79</v>
      </c>
      <c r="AY49" s="29">
        <f t="shared" si="25"/>
        <v>0</v>
      </c>
      <c r="AZ49" s="30">
        <f t="shared" si="26"/>
        <v>0</v>
      </c>
      <c r="BA49" s="31">
        <f t="shared" si="27"/>
        <v>0</v>
      </c>
      <c r="BB49" s="31">
        <f t="shared" si="28"/>
        <v>0</v>
      </c>
      <c r="BC49" s="29">
        <f t="shared" si="29"/>
        <v>0</v>
      </c>
      <c r="BD49" s="30">
        <f t="shared" si="30"/>
        <v>0</v>
      </c>
      <c r="BE49" s="30">
        <f t="shared" si="31"/>
        <v>0</v>
      </c>
      <c r="BF49" s="29">
        <f t="shared" si="32"/>
      </c>
    </row>
    <row r="50" spans="1:58" ht="15">
      <c r="A50" s="41"/>
      <c r="B50" s="27"/>
      <c r="C50" s="27"/>
      <c r="D50" s="27"/>
      <c r="E50" s="42"/>
      <c r="F50" s="27"/>
      <c r="G50" s="27"/>
      <c r="H50" s="27"/>
      <c r="I50" s="27"/>
      <c r="J50" s="27"/>
      <c r="K50" s="26">
        <f t="shared" si="18"/>
        <v>0</v>
      </c>
      <c r="L50" s="27">
        <f t="shared" si="24"/>
      </c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6">
        <f t="shared" si="2"/>
        <v>0</v>
      </c>
      <c r="AR50" s="26">
        <f t="shared" si="3"/>
        <v>0</v>
      </c>
      <c r="AS50" s="26" t="e">
        <f t="shared" si="4"/>
        <v>#NUM!</v>
      </c>
      <c r="AT50" s="26" t="e">
        <f t="shared" si="5"/>
        <v>#NUM!</v>
      </c>
      <c r="AU50" s="26" t="e">
        <f t="shared" si="6"/>
        <v>#NUM!</v>
      </c>
      <c r="AV50" s="26" t="e">
        <f t="shared" si="7"/>
        <v>#NUM!</v>
      </c>
      <c r="AX50" s="28" t="s">
        <v>79</v>
      </c>
      <c r="AY50" s="29">
        <f t="shared" si="25"/>
        <v>0</v>
      </c>
      <c r="AZ50" s="30">
        <f t="shared" si="26"/>
        <v>0</v>
      </c>
      <c r="BA50" s="31">
        <f t="shared" si="27"/>
        <v>0</v>
      </c>
      <c r="BB50" s="31">
        <f t="shared" si="28"/>
        <v>0</v>
      </c>
      <c r="BC50" s="29">
        <f t="shared" si="29"/>
        <v>0</v>
      </c>
      <c r="BD50" s="30">
        <f t="shared" si="30"/>
        <v>0</v>
      </c>
      <c r="BE50" s="30">
        <f t="shared" si="31"/>
        <v>0</v>
      </c>
      <c r="BF50" s="29">
        <f t="shared" si="32"/>
      </c>
    </row>
    <row r="52" spans="9:58" ht="15">
      <c r="I52" s="78" t="s">
        <v>81</v>
      </c>
      <c r="J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X52" s="106" t="s">
        <v>97</v>
      </c>
      <c r="AY52" s="106"/>
      <c r="AZ52" s="106"/>
      <c r="BA52" s="106"/>
      <c r="BB52" s="43"/>
      <c r="BC52" s="44"/>
      <c r="BD52" s="44"/>
      <c r="BE52" s="44"/>
      <c r="BF52" s="45"/>
    </row>
    <row r="53" spans="8:58" ht="12.75">
      <c r="H53" s="79" t="s">
        <v>82</v>
      </c>
      <c r="J53" t="s">
        <v>86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X53" s="106" t="s">
        <v>62</v>
      </c>
      <c r="AY53" s="106"/>
      <c r="AZ53" s="106"/>
      <c r="BA53" s="106"/>
      <c r="BB53" s="46" t="s">
        <v>63</v>
      </c>
      <c r="BC53" s="47" t="s">
        <v>98</v>
      </c>
      <c r="BD53" s="98"/>
      <c r="BE53" s="99" t="s">
        <v>64</v>
      </c>
      <c r="BF53" s="48">
        <v>2</v>
      </c>
    </row>
    <row r="54" spans="9:58" ht="12.75">
      <c r="I54"/>
      <c r="J54" s="82" t="s">
        <v>83</v>
      </c>
      <c r="K54" s="82" t="s">
        <v>84</v>
      </c>
      <c r="L54" s="82"/>
      <c r="M54" s="82"/>
      <c r="N54" s="82"/>
      <c r="O54" s="82"/>
      <c r="P54" s="82"/>
      <c r="Q54" s="82"/>
      <c r="R54" s="82"/>
      <c r="S54" s="82"/>
      <c r="T54" s="82"/>
      <c r="U54" s="81"/>
      <c r="V54" s="81"/>
      <c r="W54" s="81"/>
      <c r="X54"/>
      <c r="Y54"/>
      <c r="Z54"/>
      <c r="AA54"/>
      <c r="AX54" s="106" t="s">
        <v>65</v>
      </c>
      <c r="AY54" s="106"/>
      <c r="AZ54" s="106"/>
      <c r="BA54" s="106"/>
      <c r="BB54" s="49"/>
      <c r="BC54" s="50"/>
      <c r="BD54" s="50"/>
      <c r="BE54" s="50"/>
      <c r="BF54" s="51"/>
    </row>
    <row r="55" spans="9:58" ht="12.75">
      <c r="I55"/>
      <c r="J55" s="82"/>
      <c r="K55" s="82" t="s">
        <v>85</v>
      </c>
      <c r="L55" s="82"/>
      <c r="M55" s="82"/>
      <c r="N55" s="82"/>
      <c r="O55" s="82"/>
      <c r="P55" s="82"/>
      <c r="Q55" s="82"/>
      <c r="R55" s="82"/>
      <c r="S55" s="82"/>
      <c r="T55" s="82"/>
      <c r="U55" s="81"/>
      <c r="V55" s="81"/>
      <c r="W55" s="81"/>
      <c r="X55"/>
      <c r="Y55"/>
      <c r="Z55"/>
      <c r="AA55"/>
      <c r="AX55" s="106" t="s">
        <v>66</v>
      </c>
      <c r="AY55" s="106"/>
      <c r="AZ55" s="106"/>
      <c r="BA55" s="106"/>
      <c r="BB55" s="52"/>
      <c r="BC55" s="53"/>
      <c r="BD55" s="54"/>
      <c r="BE55" s="53"/>
      <c r="BF55" s="54"/>
    </row>
    <row r="56" spans="9:58" ht="15">
      <c r="I56" s="78" t="s">
        <v>94</v>
      </c>
      <c r="J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X56" s="123" t="s">
        <v>67</v>
      </c>
      <c r="AY56" s="123"/>
      <c r="AZ56" s="123"/>
      <c r="BA56" s="123"/>
      <c r="BB56" s="124" t="s">
        <v>68</v>
      </c>
      <c r="BC56" s="124"/>
      <c r="BD56" s="124"/>
      <c r="BE56" s="124"/>
      <c r="BF56" s="124"/>
    </row>
    <row r="57" spans="9:58" ht="12.75">
      <c r="I57" t="s">
        <v>87</v>
      </c>
      <c r="J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X57" s="110" t="s">
        <v>69</v>
      </c>
      <c r="AY57" s="110"/>
      <c r="AZ57" s="111"/>
      <c r="BA57" s="111"/>
      <c r="BB57" s="111"/>
      <c r="BC57" s="111"/>
      <c r="BD57" s="111"/>
      <c r="BE57" s="111"/>
      <c r="BF57" s="111"/>
    </row>
    <row r="58" spans="9:58" ht="12.75">
      <c r="I58" t="s">
        <v>92</v>
      </c>
      <c r="J58"/>
      <c r="L58" t="s">
        <v>88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X58" s="55" t="s">
        <v>70</v>
      </c>
      <c r="AY58" s="56"/>
      <c r="AZ58" s="56"/>
      <c r="BA58" s="56"/>
      <c r="BB58" s="57" t="s">
        <v>71</v>
      </c>
      <c r="BC58" s="56"/>
      <c r="BD58" s="56"/>
      <c r="BE58" s="56"/>
      <c r="BF58" s="58"/>
    </row>
    <row r="59" spans="9:58" ht="12.75">
      <c r="I59" t="s">
        <v>93</v>
      </c>
      <c r="J59"/>
      <c r="L59" t="s">
        <v>89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X59" s="59"/>
      <c r="AY59" s="60"/>
      <c r="AZ59" s="60"/>
      <c r="BA59" s="60"/>
      <c r="BB59" s="60"/>
      <c r="BC59" s="60"/>
      <c r="BD59" s="60"/>
      <c r="BE59" s="60"/>
      <c r="BF59" s="61"/>
    </row>
    <row r="60" spans="9:27" ht="12.75">
      <c r="I60"/>
      <c r="J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9:27" ht="12.75">
      <c r="I61" t="s">
        <v>90</v>
      </c>
      <c r="J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9:27" ht="12.75">
      <c r="I62" t="s">
        <v>91</v>
      </c>
      <c r="J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9:27" ht="12.75">
      <c r="I63"/>
      <c r="J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50:56" ht="12.75">
      <c r="AX64" s="62"/>
      <c r="AY64" s="62"/>
      <c r="AZ64" s="62"/>
      <c r="BA64" s="62"/>
      <c r="BB64" s="62"/>
      <c r="BC64" s="62"/>
      <c r="BD64" s="62"/>
    </row>
    <row r="65" spans="50:56" ht="12.75">
      <c r="AX65" s="63"/>
      <c r="AY65" s="63"/>
      <c r="AZ65" s="63"/>
      <c r="BA65" s="63"/>
      <c r="BB65" s="63"/>
      <c r="BC65" s="63"/>
      <c r="BD65" s="63"/>
    </row>
    <row r="66" spans="50:56" ht="12.75">
      <c r="AX66" s="63"/>
      <c r="AY66" s="63"/>
      <c r="AZ66" s="63"/>
      <c r="BA66" s="63"/>
      <c r="BB66" s="63"/>
      <c r="BC66" s="63"/>
      <c r="BD66" s="63"/>
    </row>
    <row r="67" spans="50:56" ht="12.75">
      <c r="AX67" s="63"/>
      <c r="AY67" s="63"/>
      <c r="AZ67" s="63"/>
      <c r="BA67" s="63"/>
      <c r="BB67" s="63"/>
      <c r="BC67" s="63"/>
      <c r="BD67" s="63"/>
    </row>
    <row r="68" spans="50:56" ht="12.75">
      <c r="AX68" s="62"/>
      <c r="AY68" s="62"/>
      <c r="AZ68" s="62"/>
      <c r="BA68" s="62"/>
      <c r="BB68" s="62"/>
      <c r="BC68" s="62"/>
      <c r="BD68" s="62"/>
    </row>
    <row r="69" spans="50:58" ht="15">
      <c r="AX69" s="62"/>
      <c r="AY69" s="62"/>
      <c r="AZ69" s="62"/>
      <c r="BB69" s="112"/>
      <c r="BC69" s="112"/>
      <c r="BD69" s="112"/>
      <c r="BE69" s="112"/>
      <c r="BF69" s="112"/>
    </row>
    <row r="70" spans="50:58" ht="15">
      <c r="AX70" s="62"/>
      <c r="AY70" s="62"/>
      <c r="AZ70" s="62"/>
      <c r="BB70" s="113"/>
      <c r="BC70" s="113"/>
      <c r="BD70" s="113"/>
      <c r="BE70" s="113"/>
      <c r="BF70" s="113"/>
    </row>
    <row r="71" spans="50:58" ht="15">
      <c r="AX71" s="62"/>
      <c r="AY71" s="62"/>
      <c r="AZ71" s="62"/>
      <c r="BB71" s="113"/>
      <c r="BC71" s="113"/>
      <c r="BD71" s="113"/>
      <c r="BE71" s="113"/>
      <c r="BF71" s="113"/>
    </row>
    <row r="72" spans="50:58" ht="12.75">
      <c r="AX72" s="62"/>
      <c r="AY72" s="62"/>
      <c r="AZ72" s="62"/>
      <c r="BB72" s="103"/>
      <c r="BC72" s="103"/>
      <c r="BD72" s="103"/>
      <c r="BE72" s="103"/>
      <c r="BF72" s="103"/>
    </row>
    <row r="73" spans="50:58" ht="12.75">
      <c r="AX73" s="62"/>
      <c r="AY73" s="62"/>
      <c r="AZ73" s="62"/>
      <c r="BB73" s="103"/>
      <c r="BC73" s="103"/>
      <c r="BD73" s="103"/>
      <c r="BE73" s="103"/>
      <c r="BF73" s="103"/>
    </row>
    <row r="74" spans="50:58" ht="12.75">
      <c r="AX74" s="62"/>
      <c r="AY74" s="62"/>
      <c r="AZ74" s="62"/>
      <c r="BB74" s="104"/>
      <c r="BC74" s="104"/>
      <c r="BD74" s="104"/>
      <c r="BE74" s="104"/>
      <c r="BF74" s="104"/>
    </row>
    <row r="75" spans="50:56" ht="15">
      <c r="AX75" s="63"/>
      <c r="AY75" s="63"/>
      <c r="AZ75" s="63"/>
      <c r="BA75" s="62"/>
      <c r="BB75" s="62"/>
      <c r="BC75" s="62"/>
      <c r="BD75" s="64"/>
    </row>
    <row r="76" spans="50:56" ht="15">
      <c r="AX76" s="62"/>
      <c r="AY76" s="62"/>
      <c r="AZ76" s="62"/>
      <c r="BA76" s="62"/>
      <c r="BB76" s="62"/>
      <c r="BC76" s="62"/>
      <c r="BD76" s="64"/>
    </row>
    <row r="77" spans="50:56" ht="12.75">
      <c r="AX77" s="62"/>
      <c r="AY77" s="62"/>
      <c r="AZ77" s="62"/>
      <c r="BA77" s="62"/>
      <c r="BB77" s="62"/>
      <c r="BC77" s="62"/>
      <c r="BD77" s="62"/>
    </row>
    <row r="78" spans="50:56" ht="12.75">
      <c r="AX78" s="62"/>
      <c r="AY78" s="62"/>
      <c r="AZ78" s="62"/>
      <c r="BA78" s="62"/>
      <c r="BB78" s="62"/>
      <c r="BC78" s="62"/>
      <c r="BD78" s="62"/>
    </row>
    <row r="79" spans="50:56" ht="12.75">
      <c r="AX79" s="62"/>
      <c r="AY79" s="62"/>
      <c r="AZ79" s="62"/>
      <c r="BA79" s="62"/>
      <c r="BB79" s="62"/>
      <c r="BC79" s="62"/>
      <c r="BD79" s="62"/>
    </row>
    <row r="80" spans="50:56" ht="12.75">
      <c r="AX80" s="65" t="s">
        <v>72</v>
      </c>
      <c r="AY80" s="65"/>
      <c r="AZ80" s="65"/>
      <c r="BA80" s="65"/>
      <c r="BB80" s="65"/>
      <c r="BC80" s="65"/>
      <c r="BD80" s="65"/>
    </row>
    <row r="81" spans="50:58" ht="12.75">
      <c r="AX81" s="105"/>
      <c r="AY81" s="105"/>
      <c r="AZ81" s="105"/>
      <c r="BA81" s="105"/>
      <c r="BB81" s="105"/>
      <c r="BC81" s="105"/>
      <c r="BD81" s="105"/>
      <c r="BE81" s="105"/>
      <c r="BF81" s="105"/>
    </row>
    <row r="82" spans="50:58" ht="12.75">
      <c r="AX82" s="105"/>
      <c r="AY82" s="105"/>
      <c r="AZ82" s="105"/>
      <c r="BA82" s="105"/>
      <c r="BB82" s="105"/>
      <c r="BC82" s="105"/>
      <c r="BD82" s="105"/>
      <c r="BE82" s="105"/>
      <c r="BF82" s="105"/>
    </row>
    <row r="83" spans="50:58" ht="12.75">
      <c r="AX83" s="105"/>
      <c r="AY83" s="105"/>
      <c r="AZ83" s="105"/>
      <c r="BA83" s="105"/>
      <c r="BB83" s="105"/>
      <c r="BC83" s="105"/>
      <c r="BD83" s="105"/>
      <c r="BE83" s="105"/>
      <c r="BF83" s="105"/>
    </row>
    <row r="84" spans="50:58" ht="12.75">
      <c r="AX84" s="105"/>
      <c r="AY84" s="105"/>
      <c r="AZ84" s="105"/>
      <c r="BA84" s="105"/>
      <c r="BB84" s="105"/>
      <c r="BC84" s="105"/>
      <c r="BD84" s="105"/>
      <c r="BE84" s="105"/>
      <c r="BF84" s="105"/>
    </row>
    <row r="85" spans="50:58" ht="12.75">
      <c r="AX85" s="105"/>
      <c r="AY85" s="105"/>
      <c r="AZ85" s="105"/>
      <c r="BA85" s="105"/>
      <c r="BB85" s="105"/>
      <c r="BC85" s="105"/>
      <c r="BD85" s="105"/>
      <c r="BE85" s="105"/>
      <c r="BF85" s="105"/>
    </row>
    <row r="86" spans="50:58" ht="12.75">
      <c r="AX86" s="105"/>
      <c r="AY86" s="105"/>
      <c r="AZ86" s="105"/>
      <c r="BA86" s="105"/>
      <c r="BB86" s="105"/>
      <c r="BC86" s="105"/>
      <c r="BD86" s="105"/>
      <c r="BE86" s="105"/>
      <c r="BF86" s="105"/>
    </row>
    <row r="87" spans="50:58" ht="12.75">
      <c r="AX87" s="105"/>
      <c r="AY87" s="105"/>
      <c r="AZ87" s="105"/>
      <c r="BA87" s="105"/>
      <c r="BB87" s="105"/>
      <c r="BC87" s="105"/>
      <c r="BD87" s="105"/>
      <c r="BE87" s="105"/>
      <c r="BF87" s="105"/>
    </row>
    <row r="88" spans="50:56" ht="12.75">
      <c r="AX88" s="66"/>
      <c r="AY88" s="66"/>
      <c r="AZ88" s="66"/>
      <c r="BA88" s="66"/>
      <c r="BB88" s="66"/>
      <c r="BC88" s="66"/>
      <c r="BD88" s="66"/>
    </row>
    <row r="89" spans="50:56" ht="12.75">
      <c r="AX89" s="65" t="s">
        <v>73</v>
      </c>
      <c r="AY89" s="65"/>
      <c r="AZ89" s="65"/>
      <c r="BA89" s="65"/>
      <c r="BB89" s="65"/>
      <c r="BC89" s="65"/>
      <c r="BD89" s="65"/>
    </row>
    <row r="90" spans="50:58" ht="12.75" customHeight="1">
      <c r="AX90" s="118"/>
      <c r="AY90" s="118"/>
      <c r="AZ90" s="118"/>
      <c r="BA90" s="118"/>
      <c r="BB90" s="118"/>
      <c r="BC90" s="118"/>
      <c r="BD90" s="118"/>
      <c r="BE90" s="118"/>
      <c r="BF90" s="118"/>
    </row>
    <row r="91" spans="50:58" ht="12.75">
      <c r="AX91" s="118"/>
      <c r="AY91" s="118"/>
      <c r="AZ91" s="118"/>
      <c r="BA91" s="118"/>
      <c r="BB91" s="118"/>
      <c r="BC91" s="118"/>
      <c r="BD91" s="118"/>
      <c r="BE91" s="118"/>
      <c r="BF91" s="118"/>
    </row>
    <row r="92" spans="50:58" ht="12.75">
      <c r="AX92" s="118"/>
      <c r="AY92" s="118"/>
      <c r="AZ92" s="118"/>
      <c r="BA92" s="118"/>
      <c r="BB92" s="118"/>
      <c r="BC92" s="118"/>
      <c r="BD92" s="118"/>
      <c r="BE92" s="118"/>
      <c r="BF92" s="118"/>
    </row>
    <row r="93" spans="50:58" ht="12.75">
      <c r="AX93" s="118"/>
      <c r="AY93" s="118"/>
      <c r="AZ93" s="118"/>
      <c r="BA93" s="118"/>
      <c r="BB93" s="118"/>
      <c r="BC93" s="118"/>
      <c r="BD93" s="118"/>
      <c r="BE93" s="118"/>
      <c r="BF93" s="118"/>
    </row>
    <row r="94" spans="50:58" ht="12.75">
      <c r="AX94" s="118"/>
      <c r="AY94" s="118"/>
      <c r="AZ94" s="118"/>
      <c r="BA94" s="118"/>
      <c r="BB94" s="118"/>
      <c r="BC94" s="118"/>
      <c r="BD94" s="118"/>
      <c r="BE94" s="118"/>
      <c r="BF94" s="118"/>
    </row>
    <row r="95" spans="50:58" ht="12.75">
      <c r="AX95" s="118"/>
      <c r="AY95" s="118"/>
      <c r="AZ95" s="118"/>
      <c r="BA95" s="118"/>
      <c r="BB95" s="118"/>
      <c r="BC95" s="118"/>
      <c r="BD95" s="118"/>
      <c r="BE95" s="118"/>
      <c r="BF95" s="118"/>
    </row>
    <row r="96" spans="50:58" ht="12.75">
      <c r="AX96" s="118"/>
      <c r="AY96" s="118"/>
      <c r="AZ96" s="118"/>
      <c r="BA96" s="118"/>
      <c r="BB96" s="118"/>
      <c r="BC96" s="118"/>
      <c r="BD96" s="118"/>
      <c r="BE96" s="118"/>
      <c r="BF96" s="118"/>
    </row>
    <row r="97" spans="50:58" ht="12.75">
      <c r="AX97" s="118"/>
      <c r="AY97" s="118"/>
      <c r="AZ97" s="118"/>
      <c r="BA97" s="118"/>
      <c r="BB97" s="118"/>
      <c r="BC97" s="118"/>
      <c r="BD97" s="118"/>
      <c r="BE97" s="118"/>
      <c r="BF97" s="118"/>
    </row>
    <row r="98" spans="50:56" ht="12.75">
      <c r="AX98" s="67"/>
      <c r="AY98" s="67"/>
      <c r="AZ98" s="67"/>
      <c r="BA98" s="67"/>
      <c r="BB98" s="67"/>
      <c r="BC98" s="67"/>
      <c r="BD98" s="67"/>
    </row>
    <row r="99" spans="50:56" ht="12.75">
      <c r="AX99" s="68" t="s">
        <v>74</v>
      </c>
      <c r="AY99" s="68"/>
      <c r="AZ99" s="68"/>
      <c r="BA99" s="68"/>
      <c r="BB99" s="68"/>
      <c r="BC99" s="68"/>
      <c r="BD99" s="68"/>
    </row>
    <row r="100" spans="50:56" ht="15">
      <c r="AX100" s="69"/>
      <c r="AY100" s="69"/>
      <c r="AZ100" s="69"/>
      <c r="BA100" s="69"/>
      <c r="BB100" s="69"/>
      <c r="BC100" s="69"/>
      <c r="BD100" s="69"/>
    </row>
    <row r="101" spans="50:58" ht="15">
      <c r="AX101" s="70" t="s">
        <v>75</v>
      </c>
      <c r="AY101" s="71"/>
      <c r="AZ101" s="72"/>
      <c r="BA101" s="72"/>
      <c r="BB101" s="72"/>
      <c r="BC101" s="72"/>
      <c r="BD101" s="72"/>
      <c r="BE101" s="73"/>
      <c r="BF101" s="74"/>
    </row>
    <row r="102" spans="50:58" ht="12.75">
      <c r="AX102" s="75" t="s">
        <v>76</v>
      </c>
      <c r="AY102" s="76"/>
      <c r="AZ102" s="107"/>
      <c r="BA102" s="107"/>
      <c r="BB102" s="107"/>
      <c r="BC102" s="107"/>
      <c r="BD102" s="107"/>
      <c r="BE102" s="107"/>
      <c r="BF102" s="107"/>
    </row>
    <row r="103" spans="50:58" ht="12.75">
      <c r="AX103" s="75"/>
      <c r="AY103" s="77"/>
      <c r="AZ103" s="107"/>
      <c r="BA103" s="107"/>
      <c r="BB103" s="107"/>
      <c r="BC103" s="107"/>
      <c r="BD103" s="107"/>
      <c r="BE103" s="107"/>
      <c r="BF103" s="107"/>
    </row>
    <row r="104" spans="50:58" ht="12.75">
      <c r="AX104" s="75"/>
      <c r="AY104" s="77"/>
      <c r="AZ104" s="107"/>
      <c r="BA104" s="107"/>
      <c r="BB104" s="107"/>
      <c r="BC104" s="107"/>
      <c r="BD104" s="107"/>
      <c r="BE104" s="107"/>
      <c r="BF104" s="107"/>
    </row>
    <row r="105" spans="50:58" ht="12.75">
      <c r="AX105" s="108" t="s">
        <v>77</v>
      </c>
      <c r="AY105" s="108"/>
      <c r="AZ105" s="109"/>
      <c r="BA105" s="109"/>
      <c r="BB105" s="109"/>
      <c r="BC105" s="109"/>
      <c r="BD105" s="109"/>
      <c r="BE105" s="109"/>
      <c r="BF105" s="109"/>
    </row>
    <row r="106" spans="50:58" ht="12.75">
      <c r="AX106" s="108"/>
      <c r="AY106" s="108"/>
      <c r="AZ106" s="109"/>
      <c r="BA106" s="109"/>
      <c r="BB106" s="109"/>
      <c r="BC106" s="109"/>
      <c r="BD106" s="109"/>
      <c r="BE106" s="109"/>
      <c r="BF106" s="109"/>
    </row>
  </sheetData>
  <sheetProtection selectLockedCells="1" selectUnlockedCells="1"/>
  <mergeCells count="31">
    <mergeCell ref="F7:G7"/>
    <mergeCell ref="H7:I7"/>
    <mergeCell ref="L7:P7"/>
    <mergeCell ref="BB7:BF7"/>
    <mergeCell ref="AX56:BA56"/>
    <mergeCell ref="BB56:BF56"/>
    <mergeCell ref="BA1:BF1"/>
    <mergeCell ref="BA2:BF2"/>
    <mergeCell ref="BB4:BF4"/>
    <mergeCell ref="BD5:BF5"/>
    <mergeCell ref="BB6:BF6"/>
    <mergeCell ref="AX90:BF97"/>
    <mergeCell ref="AZ102:BF104"/>
    <mergeCell ref="AX105:AY106"/>
    <mergeCell ref="AZ105:BF106"/>
    <mergeCell ref="AX57:AY57"/>
    <mergeCell ref="AZ57:BF57"/>
    <mergeCell ref="BB69:BF69"/>
    <mergeCell ref="BB70:BF70"/>
    <mergeCell ref="BB71:BF71"/>
    <mergeCell ref="BB72:BF72"/>
    <mergeCell ref="N2:AN2"/>
    <mergeCell ref="N3:AN3"/>
    <mergeCell ref="L2:M2"/>
    <mergeCell ref="BB73:BF73"/>
    <mergeCell ref="BB74:BF74"/>
    <mergeCell ref="AX81:BF87"/>
    <mergeCell ref="AX52:BA52"/>
    <mergeCell ref="AX53:BA53"/>
    <mergeCell ref="AX54:BA54"/>
    <mergeCell ref="AX55:BA55"/>
  </mergeCells>
  <conditionalFormatting sqref="M10:AP13 M23:AP50 S14:AP22 M14:R21">
    <cfRule type="containsText" priority="1" dxfId="3" operator="containsText" stopIfTrue="1" text="DNS">
      <formula>NOT(ISERROR(SEARCH("DNS",M10)))</formula>
    </cfRule>
    <cfRule type="containsText" priority="2" dxfId="2" operator="containsText" stopIfTrue="1" text="DNF">
      <formula>NOT(ISERROR(SEARCH("DNF",M10)))</formula>
    </cfRule>
    <cfRule type="cellIs" priority="3" dxfId="1" operator="equal" stopIfTrue="1">
      <formula>99</formula>
    </cfRule>
    <cfRule type="cellIs" priority="4" dxfId="0" operator="equal" stopIfTrue="1">
      <formula>66</formula>
    </cfRule>
  </conditionalFormatting>
  <printOptions horizontalCentered="1" verticalCentered="1"/>
  <pageMargins left="0.25" right="0.25" top="0.75" bottom="0.75" header="0.3" footer="0.3"/>
  <pageSetup fitToHeight="1" fitToWidth="1"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5"/>
  <sheetViews>
    <sheetView tabSelected="1" zoomScale="130" zoomScaleNormal="130" zoomScalePageLayoutView="0" workbookViewId="0" topLeftCell="A1">
      <selection activeCell="B2" sqref="B2:I15"/>
    </sheetView>
  </sheetViews>
  <sheetFormatPr defaultColWidth="11.421875" defaultRowHeight="12.75"/>
  <cols>
    <col min="5" max="5" width="14.28125" style="0" bestFit="1" customWidth="1"/>
    <col min="6" max="6" width="12.8515625" style="0" bestFit="1" customWidth="1"/>
    <col min="7" max="7" width="10.57421875" style="0" bestFit="1" customWidth="1"/>
  </cols>
  <sheetData>
    <row r="2" spans="2:9" ht="15">
      <c r="B2" s="17" t="s">
        <v>12</v>
      </c>
      <c r="C2" s="16" t="s">
        <v>13</v>
      </c>
      <c r="D2" s="18" t="s">
        <v>14</v>
      </c>
      <c r="E2" s="18" t="s">
        <v>15</v>
      </c>
      <c r="F2" s="18" t="s">
        <v>16</v>
      </c>
      <c r="G2" s="16" t="s">
        <v>17</v>
      </c>
      <c r="H2" s="18" t="s">
        <v>18</v>
      </c>
      <c r="I2" s="18" t="s">
        <v>19</v>
      </c>
    </row>
    <row r="3" spans="2:9" ht="14.25">
      <c r="B3" s="29">
        <v>61</v>
      </c>
      <c r="C3" s="30">
        <v>6770027</v>
      </c>
      <c r="D3" s="31" t="s">
        <v>107</v>
      </c>
      <c r="E3" s="31" t="s">
        <v>108</v>
      </c>
      <c r="F3" s="31">
        <v>260</v>
      </c>
      <c r="G3" s="90" t="s">
        <v>95</v>
      </c>
      <c r="H3" s="26">
        <v>32</v>
      </c>
      <c r="I3" s="27">
        <v>1</v>
      </c>
    </row>
    <row r="4" spans="2:9" ht="14.25">
      <c r="B4" s="29">
        <v>32</v>
      </c>
      <c r="C4" s="30">
        <v>6770062</v>
      </c>
      <c r="D4" s="31" t="s">
        <v>103</v>
      </c>
      <c r="E4" s="31" t="s">
        <v>104</v>
      </c>
      <c r="F4" s="31">
        <v>468</v>
      </c>
      <c r="G4" s="90" t="s">
        <v>95</v>
      </c>
      <c r="H4" s="26">
        <v>34</v>
      </c>
      <c r="I4" s="27">
        <v>2</v>
      </c>
    </row>
    <row r="5" spans="2:9" ht="14.25">
      <c r="B5" s="29">
        <v>17</v>
      </c>
      <c r="C5" s="30">
        <v>8096166</v>
      </c>
      <c r="D5" s="31" t="s">
        <v>123</v>
      </c>
      <c r="E5" s="31" t="s">
        <v>124</v>
      </c>
      <c r="F5" s="31">
        <v>468</v>
      </c>
      <c r="G5" s="90" t="s">
        <v>95</v>
      </c>
      <c r="H5" s="26">
        <v>36</v>
      </c>
      <c r="I5" s="27">
        <v>3</v>
      </c>
    </row>
    <row r="6" spans="2:9" ht="14.25">
      <c r="B6" s="29">
        <v>4</v>
      </c>
      <c r="C6" s="30">
        <v>6770015</v>
      </c>
      <c r="D6" s="31" t="s">
        <v>125</v>
      </c>
      <c r="E6" s="31" t="s">
        <v>119</v>
      </c>
      <c r="F6" s="31">
        <v>14</v>
      </c>
      <c r="G6" s="90" t="s">
        <v>95</v>
      </c>
      <c r="H6" s="26">
        <v>40</v>
      </c>
      <c r="I6" s="27">
        <v>4</v>
      </c>
    </row>
    <row r="7" spans="2:9" ht="14.25">
      <c r="B7" s="29">
        <v>2</v>
      </c>
      <c r="C7" s="30">
        <v>6770024</v>
      </c>
      <c r="D7" s="31" t="s">
        <v>99</v>
      </c>
      <c r="E7" s="31" t="s">
        <v>100</v>
      </c>
      <c r="F7" s="31">
        <v>260</v>
      </c>
      <c r="G7" s="90" t="s">
        <v>95</v>
      </c>
      <c r="H7" s="26">
        <v>44</v>
      </c>
      <c r="I7" s="27">
        <v>5</v>
      </c>
    </row>
    <row r="8" spans="2:9" ht="14.25">
      <c r="B8" s="29">
        <v>74</v>
      </c>
      <c r="C8" s="30">
        <v>6770063</v>
      </c>
      <c r="D8" s="31" t="s">
        <v>109</v>
      </c>
      <c r="E8" s="31" t="s">
        <v>110</v>
      </c>
      <c r="F8" s="31">
        <v>468</v>
      </c>
      <c r="G8" s="90" t="s">
        <v>95</v>
      </c>
      <c r="H8" s="26">
        <v>83</v>
      </c>
      <c r="I8" s="27">
        <v>6</v>
      </c>
    </row>
    <row r="9" spans="2:9" ht="14.25">
      <c r="B9" s="29">
        <v>587</v>
      </c>
      <c r="C9" s="30">
        <v>6770009</v>
      </c>
      <c r="D9" s="31" t="s">
        <v>115</v>
      </c>
      <c r="E9" s="31" t="s">
        <v>116</v>
      </c>
      <c r="F9" s="31">
        <v>14</v>
      </c>
      <c r="G9" s="90" t="s">
        <v>95</v>
      </c>
      <c r="H9" s="26">
        <v>83</v>
      </c>
      <c r="I9" s="27">
        <v>6</v>
      </c>
    </row>
    <row r="10" spans="2:9" ht="14.25">
      <c r="B10" s="29">
        <v>94</v>
      </c>
      <c r="C10" s="30">
        <v>10929746</v>
      </c>
      <c r="D10" s="31" t="s">
        <v>120</v>
      </c>
      <c r="E10" s="31" t="s">
        <v>121</v>
      </c>
      <c r="F10" s="31">
        <v>344</v>
      </c>
      <c r="G10" s="90" t="s">
        <v>95</v>
      </c>
      <c r="H10" s="26">
        <v>85</v>
      </c>
      <c r="I10" s="27">
        <v>8</v>
      </c>
    </row>
    <row r="11" spans="2:9" ht="14.25">
      <c r="B11" s="29">
        <v>88</v>
      </c>
      <c r="C11" s="30">
        <v>6770060</v>
      </c>
      <c r="D11" s="31" t="s">
        <v>111</v>
      </c>
      <c r="E11" s="31" t="s">
        <v>112</v>
      </c>
      <c r="F11" s="31">
        <v>468</v>
      </c>
      <c r="G11" s="90" t="s">
        <v>95</v>
      </c>
      <c r="H11" s="26">
        <v>95</v>
      </c>
      <c r="I11" s="27">
        <v>9</v>
      </c>
    </row>
    <row r="12" spans="2:9" ht="14.25">
      <c r="B12" s="29">
        <v>557</v>
      </c>
      <c r="C12" s="30">
        <v>6770119</v>
      </c>
      <c r="D12" s="31" t="s">
        <v>113</v>
      </c>
      <c r="E12" s="31" t="s">
        <v>114</v>
      </c>
      <c r="F12" s="31">
        <v>344</v>
      </c>
      <c r="G12" s="90" t="s">
        <v>95</v>
      </c>
      <c r="H12" s="26">
        <v>102</v>
      </c>
      <c r="I12" s="27">
        <v>10</v>
      </c>
    </row>
    <row r="13" spans="2:9" ht="14.25">
      <c r="B13" s="29">
        <v>972</v>
      </c>
      <c r="C13" s="30"/>
      <c r="D13" s="31" t="s">
        <v>117</v>
      </c>
      <c r="E13" s="31" t="s">
        <v>118</v>
      </c>
      <c r="F13" s="31">
        <v>260</v>
      </c>
      <c r="G13" s="90" t="s">
        <v>95</v>
      </c>
      <c r="H13" s="26">
        <v>109</v>
      </c>
      <c r="I13" s="27">
        <v>11</v>
      </c>
    </row>
    <row r="14" spans="2:9" ht="14.25">
      <c r="B14" s="29">
        <v>125</v>
      </c>
      <c r="C14" s="30">
        <v>14568991</v>
      </c>
      <c r="D14" s="31" t="s">
        <v>101</v>
      </c>
      <c r="E14" s="31" t="s">
        <v>102</v>
      </c>
      <c r="F14" s="31">
        <v>260</v>
      </c>
      <c r="G14" s="95" t="s">
        <v>95</v>
      </c>
      <c r="H14" s="26">
        <v>169</v>
      </c>
      <c r="I14" s="27">
        <v>12</v>
      </c>
    </row>
    <row r="15" spans="2:9" ht="14.25">
      <c r="B15" s="6"/>
      <c r="C15" s="6"/>
      <c r="D15" s="6"/>
      <c r="E15" s="6"/>
      <c r="F15" s="6"/>
      <c r="G15" s="97" t="s">
        <v>96</v>
      </c>
      <c r="H15" s="26">
        <v>0</v>
      </c>
      <c r="I15" s="27" t="s">
        <v>126</v>
      </c>
    </row>
  </sheetData>
  <sheetProtection/>
  <autoFilter ref="B2:I15">
    <sortState ref="B3:I15">
      <sortCondition sortBy="value" ref="I3:I15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F15"/>
  <sheetViews>
    <sheetView zoomScalePageLayoutView="0" workbookViewId="0" topLeftCell="A1">
      <selection activeCell="B2" sqref="B2:F14"/>
    </sheetView>
  </sheetViews>
  <sheetFormatPr defaultColWidth="11.421875" defaultRowHeight="12.75"/>
  <cols>
    <col min="2" max="2" width="14.00390625" style="0" bestFit="1" customWidth="1"/>
    <col min="3" max="3" width="9.00390625" style="0" bestFit="1" customWidth="1"/>
    <col min="4" max="4" width="17.421875" style="0" bestFit="1" customWidth="1"/>
    <col min="5" max="5" width="13.421875" style="0" bestFit="1" customWidth="1"/>
    <col min="6" max="6" width="4.00390625" style="0" bestFit="1" customWidth="1"/>
  </cols>
  <sheetData>
    <row r="1" ht="12.75">
      <c r="B1" t="s">
        <v>122</v>
      </c>
    </row>
    <row r="2" spans="2:6" ht="12.75">
      <c r="B2" s="29">
        <v>2</v>
      </c>
      <c r="C2" s="30">
        <v>6770024</v>
      </c>
      <c r="D2" s="31" t="s">
        <v>99</v>
      </c>
      <c r="E2" s="31" t="s">
        <v>100</v>
      </c>
      <c r="F2" s="31">
        <v>260</v>
      </c>
    </row>
    <row r="3" spans="2:6" ht="12.75">
      <c r="B3" s="29">
        <v>4</v>
      </c>
      <c r="C3" s="30">
        <v>6770015</v>
      </c>
      <c r="D3" s="31" t="s">
        <v>125</v>
      </c>
      <c r="E3" s="31" t="s">
        <v>119</v>
      </c>
      <c r="F3" s="31">
        <v>14</v>
      </c>
    </row>
    <row r="4" spans="2:6" ht="12.75">
      <c r="B4" s="29">
        <v>17</v>
      </c>
      <c r="C4" s="30">
        <v>8096166</v>
      </c>
      <c r="D4" s="31" t="s">
        <v>123</v>
      </c>
      <c r="E4" s="31" t="s">
        <v>124</v>
      </c>
      <c r="F4" s="31">
        <v>468</v>
      </c>
    </row>
    <row r="5" spans="2:6" ht="12.75">
      <c r="B5" s="29">
        <v>32</v>
      </c>
      <c r="C5" s="30">
        <v>6770062</v>
      </c>
      <c r="D5" s="31" t="s">
        <v>103</v>
      </c>
      <c r="E5" s="31" t="s">
        <v>104</v>
      </c>
      <c r="F5" s="31">
        <v>468</v>
      </c>
    </row>
    <row r="6" spans="2:6" ht="12.75">
      <c r="B6" s="29">
        <v>38</v>
      </c>
      <c r="C6" s="30">
        <v>6770068</v>
      </c>
      <c r="D6" s="31" t="s">
        <v>105</v>
      </c>
      <c r="E6" s="31" t="s">
        <v>106</v>
      </c>
      <c r="F6" s="31">
        <v>468</v>
      </c>
    </row>
    <row r="7" spans="2:6" ht="12.75">
      <c r="B7" s="29">
        <v>61</v>
      </c>
      <c r="C7" s="30">
        <v>6770027</v>
      </c>
      <c r="D7" s="31" t="s">
        <v>107</v>
      </c>
      <c r="E7" s="31" t="s">
        <v>108</v>
      </c>
      <c r="F7" s="31">
        <v>260</v>
      </c>
    </row>
    <row r="8" spans="2:6" ht="12.75">
      <c r="B8" s="29">
        <v>74</v>
      </c>
      <c r="C8" s="30">
        <v>6770063</v>
      </c>
      <c r="D8" s="31" t="s">
        <v>109</v>
      </c>
      <c r="E8" s="31" t="s">
        <v>110</v>
      </c>
      <c r="F8" s="31">
        <v>468</v>
      </c>
    </row>
    <row r="9" spans="2:6" ht="12.75">
      <c r="B9" s="29">
        <v>88</v>
      </c>
      <c r="C9" s="30">
        <v>6770060</v>
      </c>
      <c r="D9" s="31" t="s">
        <v>111</v>
      </c>
      <c r="E9" s="31" t="s">
        <v>112</v>
      </c>
      <c r="F9" s="31">
        <v>468</v>
      </c>
    </row>
    <row r="10" spans="2:6" ht="12.75">
      <c r="B10" s="29">
        <v>94</v>
      </c>
      <c r="C10" s="30">
        <v>10929746</v>
      </c>
      <c r="D10" s="31" t="s">
        <v>120</v>
      </c>
      <c r="E10" s="31" t="s">
        <v>121</v>
      </c>
      <c r="F10" s="31">
        <v>344</v>
      </c>
    </row>
    <row r="11" spans="2:6" ht="12.75">
      <c r="B11" s="29">
        <v>125</v>
      </c>
      <c r="C11" s="30">
        <v>14568991</v>
      </c>
      <c r="D11" s="31" t="s">
        <v>101</v>
      </c>
      <c r="E11" s="31" t="s">
        <v>102</v>
      </c>
      <c r="F11" s="31">
        <v>260</v>
      </c>
    </row>
    <row r="12" spans="2:6" ht="12.75">
      <c r="B12" s="29">
        <v>557</v>
      </c>
      <c r="C12" s="30">
        <v>6770119</v>
      </c>
      <c r="D12" s="31" t="s">
        <v>113</v>
      </c>
      <c r="E12" s="31" t="s">
        <v>114</v>
      </c>
      <c r="F12" s="31">
        <v>344</v>
      </c>
    </row>
    <row r="13" spans="2:6" ht="12.75">
      <c r="B13" s="29">
        <v>587</v>
      </c>
      <c r="C13" s="30">
        <v>6770009</v>
      </c>
      <c r="D13" s="31" t="s">
        <v>115</v>
      </c>
      <c r="E13" s="31" t="s">
        <v>116</v>
      </c>
      <c r="F13" s="31">
        <v>14</v>
      </c>
    </row>
    <row r="14" spans="2:6" ht="12.75">
      <c r="B14" s="29">
        <v>972</v>
      </c>
      <c r="C14" s="30"/>
      <c r="D14" s="31" t="s">
        <v>117</v>
      </c>
      <c r="E14" s="31" t="s">
        <v>118</v>
      </c>
      <c r="F14" s="31">
        <v>260</v>
      </c>
    </row>
    <row r="15" spans="2:6" ht="12.75">
      <c r="B15" s="29"/>
      <c r="C15" s="30"/>
      <c r="D15" s="31"/>
      <c r="E15" s="31"/>
      <c r="F15" s="31"/>
    </row>
  </sheetData>
  <sheetProtection/>
  <autoFilter ref="B1:F15">
    <sortState ref="B2:F15">
      <sortCondition sortBy="value" ref="B2:B15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GREGOIRE</dc:creator>
  <cp:keywords/>
  <dc:description/>
  <cp:lastModifiedBy>gregoire sylvain</cp:lastModifiedBy>
  <cp:lastPrinted>2018-05-23T10:25:57Z</cp:lastPrinted>
  <dcterms:created xsi:type="dcterms:W3CDTF">2017-01-20T14:09:56Z</dcterms:created>
  <dcterms:modified xsi:type="dcterms:W3CDTF">2024-03-04T14:49:13Z</dcterms:modified>
  <cp:category/>
  <cp:version/>
  <cp:contentType/>
  <cp:contentStatus/>
</cp:coreProperties>
</file>